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01tis-sv21\国立大雪青少年交流の家\事業推進係\●令和7年度\02事業の事務及び利用者の受入に関すること\03予約、受付、利用承認等\06申込書・利用の手引き等に関すること\01_利用申込関係書類\11_クロカン団体用\HP\"/>
    </mc:Choice>
  </mc:AlternateContent>
  <xr:revisionPtr revIDLastSave="0" documentId="13_ncr:1_{9C5C1A20-AFA6-4D45-A868-F78D9373BA24}" xr6:coauthVersionLast="36" xr6:coauthVersionMax="36" xr10:uidLastSave="{00000000-0000-0000-0000-000000000000}"/>
  <bookViews>
    <workbookView xWindow="0" yWindow="0" windowWidth="28800" windowHeight="12135" xr2:uid="{242587BC-ABF2-4850-B417-07E6795EE0A5}"/>
  </bookViews>
  <sheets>
    <sheet name="利用者一覧表兼施設使用料確認表" sheetId="7" r:id="rId1"/>
    <sheet name="食事料金確認表" sheetId="13" r:id="rId2"/>
    <sheet name="Sheet2" sheetId="9" state="hidden" r:id="rId3"/>
  </sheets>
  <definedNames>
    <definedName name="_xlnm._FilterDatabase" localSheetId="1" hidden="1">食事料金確認表!#REF!</definedName>
    <definedName name="_xlnm._FilterDatabase" localSheetId="0" hidden="1">利用者一覧表兼施設使用料確認表!#REF!</definedName>
    <definedName name="_xlnm.Print_Area" localSheetId="1">食事料金確認表!$B$1:$L$54</definedName>
    <definedName name="_xlnm.Print_Area" localSheetId="0">利用者一覧表兼施設使用料確認表!$B$1:$X$57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3" l="1"/>
  <c r="S44" i="7"/>
  <c r="L19" i="13" l="1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D4" i="13"/>
  <c r="N53" i="7" l="1"/>
  <c r="K4" i="13" l="1"/>
  <c r="H4" i="13"/>
  <c r="D61" i="7"/>
  <c r="I17" i="7"/>
  <c r="K17" i="7" l="1"/>
  <c r="S17" i="7"/>
  <c r="F61" i="7"/>
  <c r="H61" i="7" s="1"/>
  <c r="J61" i="7" s="1"/>
  <c r="L61" i="7" s="1"/>
  <c r="N61" i="7" s="1"/>
  <c r="P61" i="7" s="1"/>
  <c r="S61" i="7" s="1"/>
  <c r="U61" i="7" s="1"/>
  <c r="W61" i="7" s="1"/>
  <c r="Y61" i="7" s="1"/>
  <c r="AA61" i="7" s="1"/>
  <c r="AC61" i="7" s="1"/>
  <c r="AE61" i="7" s="1"/>
  <c r="AG61" i="7" s="1"/>
  <c r="AI61" i="7" s="1"/>
  <c r="AK61" i="7" s="1"/>
  <c r="AM61" i="7" s="1"/>
  <c r="AO61" i="7" s="1"/>
  <c r="AQ61" i="7" s="1"/>
  <c r="AS61" i="7" s="1"/>
  <c r="AU61" i="7" s="1"/>
  <c r="AW61" i="7" s="1"/>
  <c r="AY61" i="7" s="1"/>
  <c r="BA61" i="7" s="1"/>
  <c r="BC61" i="7" s="1"/>
  <c r="BE61" i="7" s="1"/>
  <c r="BG61" i="7" s="1"/>
  <c r="BI61" i="7" s="1"/>
  <c r="BK61" i="7" s="1"/>
  <c r="BM61" i="7" s="1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T17" i="7" l="1"/>
  <c r="R57" i="7"/>
  <c r="N17" i="7"/>
  <c r="E15" i="13" l="1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15" i="13"/>
  <c r="D14" i="13"/>
  <c r="E14" i="13"/>
  <c r="I14" i="13" s="1"/>
  <c r="C14" i="13"/>
  <c r="J14" i="13" l="1"/>
  <c r="K14" i="13"/>
  <c r="I15" i="13"/>
  <c r="L15" i="13" s="1"/>
  <c r="J15" i="13"/>
  <c r="K15" i="13"/>
  <c r="I16" i="13"/>
  <c r="L16" i="13" s="1"/>
  <c r="J16" i="13"/>
  <c r="K16" i="13"/>
  <c r="I17" i="13"/>
  <c r="L17" i="13" s="1"/>
  <c r="J17" i="13"/>
  <c r="K17" i="13"/>
  <c r="I18" i="13"/>
  <c r="L18" i="13" s="1"/>
  <c r="J18" i="13"/>
  <c r="K18" i="13"/>
  <c r="I19" i="13"/>
  <c r="K19" i="13"/>
  <c r="I20" i="13"/>
  <c r="J20" i="13"/>
  <c r="K20" i="13"/>
  <c r="I21" i="13"/>
  <c r="J21" i="13"/>
  <c r="K21" i="13"/>
  <c r="I22" i="13"/>
  <c r="J22" i="13"/>
  <c r="K22" i="13"/>
  <c r="I23" i="13"/>
  <c r="J23" i="13"/>
  <c r="K23" i="13"/>
  <c r="I24" i="13"/>
  <c r="J24" i="13"/>
  <c r="K24" i="13"/>
  <c r="I25" i="13"/>
  <c r="J25" i="13"/>
  <c r="K25" i="13"/>
  <c r="I26" i="13"/>
  <c r="J26" i="13"/>
  <c r="K26" i="13"/>
  <c r="I27" i="13"/>
  <c r="J27" i="13"/>
  <c r="K27" i="13"/>
  <c r="I28" i="13"/>
  <c r="J28" i="13"/>
  <c r="K28" i="13"/>
  <c r="I29" i="13"/>
  <c r="J29" i="13"/>
  <c r="K29" i="13"/>
  <c r="I30" i="13"/>
  <c r="J30" i="13"/>
  <c r="K30" i="13"/>
  <c r="I31" i="13"/>
  <c r="J31" i="13"/>
  <c r="K31" i="13"/>
  <c r="I32" i="13"/>
  <c r="J32" i="13"/>
  <c r="K32" i="13"/>
  <c r="I33" i="13"/>
  <c r="J33" i="13"/>
  <c r="K33" i="13"/>
  <c r="I34" i="13"/>
  <c r="J34" i="13"/>
  <c r="K34" i="13"/>
  <c r="I35" i="13"/>
  <c r="J35" i="13"/>
  <c r="K35" i="13"/>
  <c r="I36" i="13"/>
  <c r="J36" i="13"/>
  <c r="K36" i="13"/>
  <c r="I37" i="13"/>
  <c r="J37" i="13"/>
  <c r="K37" i="13"/>
  <c r="I38" i="13"/>
  <c r="J38" i="13"/>
  <c r="K38" i="13"/>
  <c r="I39" i="13"/>
  <c r="J39" i="13"/>
  <c r="K39" i="13"/>
  <c r="I40" i="13"/>
  <c r="J40" i="13"/>
  <c r="K40" i="13"/>
  <c r="I41" i="13"/>
  <c r="J41" i="13"/>
  <c r="K41" i="13"/>
  <c r="I42" i="13"/>
  <c r="J42" i="13"/>
  <c r="K42" i="13"/>
  <c r="I43" i="13"/>
  <c r="J43" i="13"/>
  <c r="K43" i="13"/>
  <c r="I44" i="13"/>
  <c r="J44" i="13"/>
  <c r="K44" i="13"/>
  <c r="I45" i="13"/>
  <c r="J45" i="13"/>
  <c r="K45" i="13"/>
  <c r="I46" i="13"/>
  <c r="J46" i="13"/>
  <c r="K46" i="13"/>
  <c r="I47" i="13"/>
  <c r="J47" i="13"/>
  <c r="K47" i="13"/>
  <c r="I48" i="13"/>
  <c r="J48" i="13"/>
  <c r="K48" i="13"/>
  <c r="I49" i="13"/>
  <c r="J49" i="13"/>
  <c r="K49" i="13"/>
  <c r="I50" i="13"/>
  <c r="J50" i="13"/>
  <c r="K50" i="13"/>
  <c r="I51" i="13"/>
  <c r="J51" i="13"/>
  <c r="K51" i="13"/>
  <c r="I52" i="13"/>
  <c r="J52" i="13"/>
  <c r="K52" i="13"/>
  <c r="I53" i="13"/>
  <c r="J53" i="13"/>
  <c r="K53" i="13"/>
  <c r="L14" i="13" l="1"/>
  <c r="L53" i="13"/>
  <c r="N56" i="7"/>
  <c r="I56" i="7"/>
  <c r="S56" i="7" s="1"/>
  <c r="T56" i="7" s="1"/>
  <c r="N55" i="7"/>
  <c r="I55" i="7"/>
  <c r="S55" i="7" s="1"/>
  <c r="T55" i="7" s="1"/>
  <c r="N54" i="7"/>
  <c r="I54" i="7"/>
  <c r="S54" i="7" s="1"/>
  <c r="T54" i="7" s="1"/>
  <c r="I53" i="7"/>
  <c r="N52" i="7"/>
  <c r="I52" i="7"/>
  <c r="N51" i="7"/>
  <c r="I51" i="7"/>
  <c r="S51" i="7" s="1"/>
  <c r="T51" i="7" s="1"/>
  <c r="N50" i="7"/>
  <c r="I50" i="7"/>
  <c r="S50" i="7" s="1"/>
  <c r="T50" i="7" s="1"/>
  <c r="N49" i="7"/>
  <c r="I49" i="7"/>
  <c r="N48" i="7"/>
  <c r="I48" i="7"/>
  <c r="S48" i="7" s="1"/>
  <c r="T48" i="7" s="1"/>
  <c r="N47" i="7"/>
  <c r="I47" i="7"/>
  <c r="S47" i="7" s="1"/>
  <c r="T47" i="7" s="1"/>
  <c r="N46" i="7"/>
  <c r="I46" i="7"/>
  <c r="S46" i="7" s="1"/>
  <c r="T46" i="7" s="1"/>
  <c r="N45" i="7"/>
  <c r="I45" i="7"/>
  <c r="N44" i="7"/>
  <c r="I44" i="7"/>
  <c r="T44" i="7" s="1"/>
  <c r="N43" i="7"/>
  <c r="I43" i="7"/>
  <c r="S43" i="7" s="1"/>
  <c r="T43" i="7" s="1"/>
  <c r="N42" i="7"/>
  <c r="I42" i="7"/>
  <c r="S42" i="7" s="1"/>
  <c r="T42" i="7" s="1"/>
  <c r="N41" i="7"/>
  <c r="I41" i="7"/>
  <c r="S41" i="7" s="1"/>
  <c r="T41" i="7" s="1"/>
  <c r="N40" i="7"/>
  <c r="I40" i="7"/>
  <c r="N39" i="7"/>
  <c r="I39" i="7"/>
  <c r="S39" i="7" s="1"/>
  <c r="T39" i="7" s="1"/>
  <c r="N38" i="7"/>
  <c r="I38" i="7"/>
  <c r="S38" i="7" s="1"/>
  <c r="T38" i="7" s="1"/>
  <c r="N37" i="7"/>
  <c r="I37" i="7"/>
  <c r="N36" i="7"/>
  <c r="I36" i="7"/>
  <c r="S36" i="7" s="1"/>
  <c r="T36" i="7" s="1"/>
  <c r="N35" i="7"/>
  <c r="I35" i="7"/>
  <c r="S35" i="7" s="1"/>
  <c r="T35" i="7" s="1"/>
  <c r="N34" i="7"/>
  <c r="I34" i="7"/>
  <c r="S34" i="7" s="1"/>
  <c r="T34" i="7" s="1"/>
  <c r="N33" i="7"/>
  <c r="I33" i="7"/>
  <c r="N32" i="7"/>
  <c r="I32" i="7"/>
  <c r="S32" i="7" s="1"/>
  <c r="T32" i="7" s="1"/>
  <c r="N31" i="7"/>
  <c r="I31" i="7"/>
  <c r="S31" i="7" s="1"/>
  <c r="T31" i="7" s="1"/>
  <c r="N30" i="7"/>
  <c r="I30" i="7"/>
  <c r="S30" i="7" s="1"/>
  <c r="T30" i="7" s="1"/>
  <c r="N29" i="7"/>
  <c r="I29" i="7"/>
  <c r="S29" i="7" s="1"/>
  <c r="T29" i="7" s="1"/>
  <c r="N28" i="7"/>
  <c r="I28" i="7"/>
  <c r="S28" i="7" s="1"/>
  <c r="T28" i="7" s="1"/>
  <c r="N27" i="7"/>
  <c r="I27" i="7"/>
  <c r="S27" i="7" s="1"/>
  <c r="T27" i="7" s="1"/>
  <c r="N26" i="7"/>
  <c r="I26" i="7"/>
  <c r="S26" i="7" s="1"/>
  <c r="T26" i="7" s="1"/>
  <c r="N25" i="7"/>
  <c r="I25" i="7"/>
  <c r="S25" i="7" s="1"/>
  <c r="T25" i="7" s="1"/>
  <c r="N24" i="7"/>
  <c r="I24" i="7"/>
  <c r="S24" i="7" s="1"/>
  <c r="T24" i="7" s="1"/>
  <c r="N23" i="7"/>
  <c r="I23" i="7"/>
  <c r="S23" i="7" s="1"/>
  <c r="T23" i="7" s="1"/>
  <c r="N22" i="7"/>
  <c r="I22" i="7"/>
  <c r="S22" i="7" s="1"/>
  <c r="T22" i="7" s="1"/>
  <c r="N21" i="7"/>
  <c r="I21" i="7"/>
  <c r="S21" i="7" s="1"/>
  <c r="T21" i="7" s="1"/>
  <c r="N20" i="7"/>
  <c r="I20" i="7"/>
  <c r="N19" i="7"/>
  <c r="I19" i="7"/>
  <c r="S19" i="7" s="1"/>
  <c r="T19" i="7" s="1"/>
  <c r="N18" i="7"/>
  <c r="I18" i="7"/>
  <c r="S18" i="7" s="1"/>
  <c r="T18" i="7" s="1"/>
  <c r="N57" i="7" l="1"/>
  <c r="V49" i="7"/>
  <c r="S49" i="7"/>
  <c r="T49" i="7" s="1"/>
  <c r="V37" i="7"/>
  <c r="W37" i="7" s="1"/>
  <c r="S37" i="7"/>
  <c r="T37" i="7" s="1"/>
  <c r="K45" i="7"/>
  <c r="S45" i="7"/>
  <c r="T45" i="7" s="1"/>
  <c r="V40" i="7"/>
  <c r="W40" i="7" s="1"/>
  <c r="S40" i="7"/>
  <c r="T40" i="7" s="1"/>
  <c r="V52" i="7"/>
  <c r="S52" i="7"/>
  <c r="T52" i="7" s="1"/>
  <c r="V33" i="7"/>
  <c r="W33" i="7" s="1"/>
  <c r="S33" i="7"/>
  <c r="T33" i="7" s="1"/>
  <c r="V53" i="7"/>
  <c r="W53" i="7" s="1"/>
  <c r="S53" i="7"/>
  <c r="T53" i="7" s="1"/>
  <c r="V20" i="7"/>
  <c r="W20" i="7" s="1"/>
  <c r="S20" i="7"/>
  <c r="T20" i="7" s="1"/>
  <c r="V17" i="7"/>
  <c r="W17" i="7" s="1"/>
  <c r="L54" i="13"/>
  <c r="O17" i="7"/>
  <c r="K41" i="7"/>
  <c r="V41" i="7"/>
  <c r="M51" i="7"/>
  <c r="V51" i="7"/>
  <c r="O56" i="7"/>
  <c r="P56" i="7" s="1"/>
  <c r="Q56" i="7" s="1"/>
  <c r="V56" i="7"/>
  <c r="W56" i="7" s="1"/>
  <c r="O25" i="7"/>
  <c r="P25" i="7" s="1"/>
  <c r="Q25" i="7" s="1"/>
  <c r="V25" i="7"/>
  <c r="K28" i="7"/>
  <c r="V28" i="7"/>
  <c r="O36" i="7"/>
  <c r="P36" i="7" s="1"/>
  <c r="Q36" i="7" s="1"/>
  <c r="V36" i="7"/>
  <c r="K44" i="7"/>
  <c r="V44" i="7"/>
  <c r="O46" i="7"/>
  <c r="V46" i="7"/>
  <c r="O54" i="7"/>
  <c r="P54" i="7" s="1"/>
  <c r="Q54" i="7" s="1"/>
  <c r="V54" i="7"/>
  <c r="M39" i="7"/>
  <c r="V39" i="7"/>
  <c r="M44" i="7"/>
  <c r="O26" i="7"/>
  <c r="V26" i="7"/>
  <c r="O34" i="7"/>
  <c r="P34" i="7" s="1"/>
  <c r="Q34" i="7" s="1"/>
  <c r="V34" i="7"/>
  <c r="O42" i="7"/>
  <c r="P42" i="7" s="1"/>
  <c r="Q42" i="7" s="1"/>
  <c r="V42" i="7"/>
  <c r="O30" i="7"/>
  <c r="P30" i="7" s="1"/>
  <c r="Q30" i="7" s="1"/>
  <c r="V30" i="7"/>
  <c r="O38" i="7"/>
  <c r="P38" i="7" s="1"/>
  <c r="Q38" i="7" s="1"/>
  <c r="V38" i="7"/>
  <c r="M48" i="7"/>
  <c r="V48" i="7"/>
  <c r="M29" i="7"/>
  <c r="V29" i="7"/>
  <c r="M47" i="7"/>
  <c r="V47" i="7"/>
  <c r="W49" i="7"/>
  <c r="M55" i="7"/>
  <c r="V55" i="7"/>
  <c r="M23" i="7"/>
  <c r="V23" i="7"/>
  <c r="M31" i="7"/>
  <c r="V31" i="7"/>
  <c r="M24" i="7"/>
  <c r="V24" i="7"/>
  <c r="K32" i="7"/>
  <c r="V32" i="7"/>
  <c r="M45" i="7"/>
  <c r="V45" i="7"/>
  <c r="O50" i="7"/>
  <c r="P50" i="7" s="1"/>
  <c r="Q50" i="7" s="1"/>
  <c r="V50" i="7"/>
  <c r="W52" i="7"/>
  <c r="W25" i="7"/>
  <c r="M27" i="7"/>
  <c r="V27" i="7"/>
  <c r="M35" i="7"/>
  <c r="V35" i="7"/>
  <c r="M43" i="7"/>
  <c r="V43" i="7"/>
  <c r="O18" i="7"/>
  <c r="P18" i="7" s="1"/>
  <c r="Q18" i="7" s="1"/>
  <c r="V18" i="7"/>
  <c r="M19" i="7"/>
  <c r="V19" i="7"/>
  <c r="O21" i="7"/>
  <c r="P21" i="7" s="1"/>
  <c r="Q21" i="7" s="1"/>
  <c r="V21" i="7"/>
  <c r="O22" i="7"/>
  <c r="P22" i="7" s="1"/>
  <c r="Q22" i="7" s="1"/>
  <c r="V22" i="7"/>
  <c r="M28" i="7"/>
  <c r="M32" i="7"/>
  <c r="K24" i="7"/>
  <c r="O32" i="7"/>
  <c r="P32" i="7" s="1"/>
  <c r="Q32" i="7" s="1"/>
  <c r="K29" i="7"/>
  <c r="O47" i="7"/>
  <c r="P47" i="7" s="1"/>
  <c r="Q47" i="7" s="1"/>
  <c r="O31" i="7"/>
  <c r="P31" i="7" s="1"/>
  <c r="Q31" i="7" s="1"/>
  <c r="K33" i="7"/>
  <c r="K36" i="7"/>
  <c r="M36" i="7"/>
  <c r="O48" i="7"/>
  <c r="P48" i="7" s="1"/>
  <c r="Q48" i="7" s="1"/>
  <c r="O24" i="7"/>
  <c r="P24" i="7" s="1"/>
  <c r="Q24" i="7" s="1"/>
  <c r="K56" i="7"/>
  <c r="K49" i="7"/>
  <c r="M56" i="7"/>
  <c r="M25" i="7"/>
  <c r="K39" i="7"/>
  <c r="M41" i="7"/>
  <c r="M21" i="7"/>
  <c r="K27" i="7"/>
  <c r="K40" i="7"/>
  <c r="K43" i="7"/>
  <c r="K53" i="7"/>
  <c r="O28" i="7"/>
  <c r="P28" i="7" s="1"/>
  <c r="Q28" i="7" s="1"/>
  <c r="K37" i="7"/>
  <c r="M40" i="7"/>
  <c r="O44" i="7"/>
  <c r="P44" i="7" s="1"/>
  <c r="Q44" i="7" s="1"/>
  <c r="K52" i="7"/>
  <c r="M53" i="7"/>
  <c r="K55" i="7"/>
  <c r="K21" i="7"/>
  <c r="K23" i="7"/>
  <c r="O27" i="7"/>
  <c r="P27" i="7" s="1"/>
  <c r="Q27" i="7" s="1"/>
  <c r="M37" i="7"/>
  <c r="O43" i="7"/>
  <c r="P43" i="7" s="1"/>
  <c r="Q43" i="7" s="1"/>
  <c r="M52" i="7"/>
  <c r="O23" i="7"/>
  <c r="P23" i="7" s="1"/>
  <c r="Q23" i="7" s="1"/>
  <c r="O40" i="7"/>
  <c r="P40" i="7" s="1"/>
  <c r="Q40" i="7" s="1"/>
  <c r="O55" i="7"/>
  <c r="P55" i="7" s="1"/>
  <c r="Q55" i="7" s="1"/>
  <c r="P26" i="7"/>
  <c r="Q26" i="7" s="1"/>
  <c r="M33" i="7"/>
  <c r="K35" i="7"/>
  <c r="O39" i="7"/>
  <c r="P39" i="7" s="1"/>
  <c r="Q39" i="7" s="1"/>
  <c r="K48" i="7"/>
  <c r="M49" i="7"/>
  <c r="K51" i="7"/>
  <c r="O52" i="7"/>
  <c r="P52" i="7" s="1"/>
  <c r="Q52" i="7" s="1"/>
  <c r="K25" i="7"/>
  <c r="K31" i="7"/>
  <c r="O35" i="7"/>
  <c r="P35" i="7" s="1"/>
  <c r="Q35" i="7" s="1"/>
  <c r="K47" i="7"/>
  <c r="O51" i="7"/>
  <c r="P51" i="7" s="1"/>
  <c r="Q51" i="7" s="1"/>
  <c r="K20" i="7"/>
  <c r="M20" i="7"/>
  <c r="O20" i="7"/>
  <c r="P20" i="7" s="1"/>
  <c r="Q20" i="7" s="1"/>
  <c r="O19" i="7"/>
  <c r="P19" i="7" s="1"/>
  <c r="Q19" i="7" s="1"/>
  <c r="K19" i="7"/>
  <c r="M17" i="7"/>
  <c r="P46" i="7"/>
  <c r="Q46" i="7" s="1"/>
  <c r="K22" i="7"/>
  <c r="K26" i="7"/>
  <c r="K30" i="7"/>
  <c r="K34" i="7"/>
  <c r="K38" i="7"/>
  <c r="K42" i="7"/>
  <c r="K46" i="7"/>
  <c r="K50" i="7"/>
  <c r="K54" i="7"/>
  <c r="K18" i="7"/>
  <c r="M18" i="7"/>
  <c r="M22" i="7"/>
  <c r="M26" i="7"/>
  <c r="O29" i="7"/>
  <c r="P29" i="7" s="1"/>
  <c r="Q29" i="7" s="1"/>
  <c r="M30" i="7"/>
  <c r="O33" i="7"/>
  <c r="P33" i="7" s="1"/>
  <c r="Q33" i="7" s="1"/>
  <c r="M34" i="7"/>
  <c r="O37" i="7"/>
  <c r="P37" i="7" s="1"/>
  <c r="Q37" i="7" s="1"/>
  <c r="X37" i="7" s="1"/>
  <c r="M38" i="7"/>
  <c r="O41" i="7"/>
  <c r="P41" i="7" s="1"/>
  <c r="Q41" i="7" s="1"/>
  <c r="M42" i="7"/>
  <c r="O45" i="7"/>
  <c r="P45" i="7" s="1"/>
  <c r="Q45" i="7" s="1"/>
  <c r="M46" i="7"/>
  <c r="O49" i="7"/>
  <c r="P49" i="7" s="1"/>
  <c r="Q49" i="7" s="1"/>
  <c r="X49" i="7" s="1"/>
  <c r="M50" i="7"/>
  <c r="O53" i="7"/>
  <c r="P53" i="7" s="1"/>
  <c r="M54" i="7"/>
  <c r="O57" i="7" l="1"/>
  <c r="M57" i="7"/>
  <c r="V57" i="7"/>
  <c r="T57" i="7"/>
  <c r="S57" i="7"/>
  <c r="Q53" i="7"/>
  <c r="X40" i="7"/>
  <c r="X36" i="7"/>
  <c r="X33" i="7"/>
  <c r="X46" i="7"/>
  <c r="X44" i="7"/>
  <c r="X25" i="7"/>
  <c r="X26" i="7"/>
  <c r="X56" i="7"/>
  <c r="X52" i="7"/>
  <c r="X20" i="7"/>
  <c r="W18" i="7"/>
  <c r="X18" i="7" s="1"/>
  <c r="W27" i="7"/>
  <c r="X27" i="7" s="1"/>
  <c r="W32" i="7"/>
  <c r="X32" i="7" s="1"/>
  <c r="W55" i="7"/>
  <c r="X55" i="7" s="1"/>
  <c r="W23" i="7"/>
  <c r="X23" i="7" s="1"/>
  <c r="W38" i="7"/>
  <c r="X38" i="7" s="1"/>
  <c r="W26" i="7"/>
  <c r="W46" i="7"/>
  <c r="W45" i="7"/>
  <c r="X45" i="7" s="1"/>
  <c r="W22" i="7"/>
  <c r="X22" i="7" s="1"/>
  <c r="W24" i="7"/>
  <c r="X24" i="7" s="1"/>
  <c r="W43" i="7"/>
  <c r="X43" i="7" s="1"/>
  <c r="W47" i="7"/>
  <c r="X47" i="7" s="1"/>
  <c r="W30" i="7"/>
  <c r="X30" i="7" s="1"/>
  <c r="W44" i="7"/>
  <c r="W35" i="7"/>
  <c r="X35" i="7" s="1"/>
  <c r="W21" i="7"/>
  <c r="X21" i="7" s="1"/>
  <c r="W50" i="7"/>
  <c r="X50" i="7" s="1"/>
  <c r="W31" i="7"/>
  <c r="X31" i="7" s="1"/>
  <c r="W39" i="7"/>
  <c r="X39" i="7" s="1"/>
  <c r="W19" i="7"/>
  <c r="X19" i="7" s="1"/>
  <c r="W48" i="7"/>
  <c r="X48" i="7" s="1"/>
  <c r="W34" i="7"/>
  <c r="X34" i="7" s="1"/>
  <c r="W54" i="7"/>
  <c r="X54" i="7" s="1"/>
  <c r="W28" i="7"/>
  <c r="X28" i="7" s="1"/>
  <c r="W41" i="7"/>
  <c r="X41" i="7" s="1"/>
  <c r="W29" i="7"/>
  <c r="X29" i="7" s="1"/>
  <c r="W42" i="7"/>
  <c r="X42" i="7" s="1"/>
  <c r="W36" i="7"/>
  <c r="W51" i="7"/>
  <c r="X51" i="7" s="1"/>
  <c r="P17" i="7"/>
  <c r="Q17" i="7" s="1"/>
  <c r="X17" i="7" l="1"/>
  <c r="W57" i="7"/>
  <c r="P57" i="7"/>
  <c r="X53" i="7"/>
  <c r="Q57" i="7"/>
  <c r="X57" i="7" l="1"/>
</calcChain>
</file>

<file path=xl/sharedStrings.xml><?xml version="1.0" encoding="utf-8"?>
<sst xmlns="http://schemas.openxmlformats.org/spreadsheetml/2006/main" count="227" uniqueCount="81">
  <si>
    <t>日</t>
  </si>
  <si>
    <t>泊</t>
    <rPh sb="0" eb="1">
      <t>ハク</t>
    </rPh>
    <phoneticPr fontId="2"/>
  </si>
  <si>
    <t>日</t>
    <rPh sb="0" eb="1">
      <t>ニチ</t>
    </rPh>
    <phoneticPr fontId="1"/>
  </si>
  <si>
    <t>計</t>
    <rPh sb="0" eb="1">
      <t>ケイ</t>
    </rPh>
    <phoneticPr fontId="2"/>
  </si>
  <si>
    <t>泊数</t>
    <rPh sb="0" eb="1">
      <t>ハク</t>
    </rPh>
    <rPh sb="1" eb="2">
      <t>スウ</t>
    </rPh>
    <phoneticPr fontId="2"/>
  </si>
  <si>
    <t>講師室使用料</t>
    <rPh sb="0" eb="2">
      <t>コウシ</t>
    </rPh>
    <rPh sb="2" eb="3">
      <t>シツ</t>
    </rPh>
    <rPh sb="3" eb="6">
      <t>シヨウリョウ</t>
    </rPh>
    <phoneticPr fontId="2"/>
  </si>
  <si>
    <t>シーツ
組数</t>
    <rPh sb="4" eb="5">
      <t>ク</t>
    </rPh>
    <rPh sb="5" eb="6">
      <t>スウ</t>
    </rPh>
    <phoneticPr fontId="2"/>
  </si>
  <si>
    <t>宿泊日数</t>
    <rPh sb="0" eb="2">
      <t>シュクハク</t>
    </rPh>
    <rPh sb="2" eb="4">
      <t>ニッスウ</t>
    </rPh>
    <phoneticPr fontId="2"/>
  </si>
  <si>
    <t>性別</t>
    <rPh sb="0" eb="2">
      <t>セイベツ</t>
    </rPh>
    <phoneticPr fontId="2"/>
  </si>
  <si>
    <t>氏名</t>
    <rPh sb="0" eb="2">
      <t>シメイ</t>
    </rPh>
    <phoneticPr fontId="2"/>
  </si>
  <si>
    <t>NO</t>
    <phoneticPr fontId="2"/>
  </si>
  <si>
    <t>施設使用料</t>
    <rPh sb="0" eb="2">
      <t>シセツ</t>
    </rPh>
    <rPh sb="2" eb="4">
      <t>シヨウ</t>
    </rPh>
    <rPh sb="4" eb="5">
      <t>リョウ</t>
    </rPh>
    <phoneticPr fontId="1"/>
  </si>
  <si>
    <t>合計</t>
    <rPh sb="0" eb="2">
      <t>ゴウケイ</t>
    </rPh>
    <phoneticPr fontId="1"/>
  </si>
  <si>
    <t>通常料金</t>
    <rPh sb="0" eb="2">
      <t>ツウジョウ</t>
    </rPh>
    <rPh sb="2" eb="4">
      <t>リョウキン</t>
    </rPh>
    <phoneticPr fontId="2"/>
  </si>
  <si>
    <t>泊数</t>
    <rPh sb="0" eb="1">
      <t>ハク</t>
    </rPh>
    <rPh sb="1" eb="2">
      <t>スウ</t>
    </rPh>
    <phoneticPr fontId="1"/>
  </si>
  <si>
    <t>年少未満</t>
    <phoneticPr fontId="1"/>
  </si>
  <si>
    <t>年少以上</t>
    <phoneticPr fontId="1"/>
  </si>
  <si>
    <t>小学生</t>
    <phoneticPr fontId="1"/>
  </si>
  <si>
    <t>中学生</t>
    <phoneticPr fontId="1"/>
  </si>
  <si>
    <t>高校生</t>
    <phoneticPr fontId="1"/>
  </si>
  <si>
    <t>高等専門学校生(3年生以下)</t>
    <phoneticPr fontId="1"/>
  </si>
  <si>
    <t>高等専門学校生(4年生以上)</t>
    <phoneticPr fontId="1"/>
  </si>
  <si>
    <t>大学生</t>
    <phoneticPr fontId="1"/>
  </si>
  <si>
    <t>短期大学生</t>
    <phoneticPr fontId="1"/>
  </si>
  <si>
    <t>専修学校生</t>
    <phoneticPr fontId="1"/>
  </si>
  <si>
    <t>社会人</t>
    <phoneticPr fontId="1"/>
  </si>
  <si>
    <t>指導者・関係者</t>
    <phoneticPr fontId="1"/>
  </si>
  <si>
    <t>支払金額</t>
    <rPh sb="0" eb="2">
      <t>シハライ</t>
    </rPh>
    <rPh sb="2" eb="4">
      <t>キンガク</t>
    </rPh>
    <phoneticPr fontId="2"/>
  </si>
  <si>
    <t>区分（利用者属性）</t>
    <rPh sb="0" eb="2">
      <t>クブン</t>
    </rPh>
    <rPh sb="3" eb="5">
      <t>リヨウ</t>
    </rPh>
    <rPh sb="5" eb="6">
      <t>シャ</t>
    </rPh>
    <rPh sb="6" eb="8">
      <t>ゾクセイ</t>
    </rPh>
    <phoneticPr fontId="2"/>
  </si>
  <si>
    <t>夕食</t>
    <rPh sb="0" eb="2">
      <t>ユウショク</t>
    </rPh>
    <phoneticPr fontId="2"/>
  </si>
  <si>
    <t>昼食</t>
    <rPh sb="0" eb="2">
      <t>チュウショク</t>
    </rPh>
    <phoneticPr fontId="1"/>
  </si>
  <si>
    <t>朝食</t>
    <rPh sb="0" eb="2">
      <t>チョウショク</t>
    </rPh>
    <phoneticPr fontId="2"/>
  </si>
  <si>
    <t>朝食</t>
    <rPh sb="0" eb="2">
      <t>チョウショク</t>
    </rPh>
    <phoneticPr fontId="1"/>
  </si>
  <si>
    <t>食事料金</t>
    <rPh sb="0" eb="2">
      <t>ショクジ</t>
    </rPh>
    <rPh sb="2" eb="4">
      <t>リョウキン</t>
    </rPh>
    <phoneticPr fontId="1"/>
  </si>
  <si>
    <t>食事注文数</t>
    <rPh sb="0" eb="2">
      <t>ショクジ</t>
    </rPh>
    <rPh sb="2" eb="5">
      <t>チュウモンスウ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</si>
  <si>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</si>
  <si>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</si>
  <si>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単価</t>
    <rPh sb="0" eb="2">
      <t>タンカ</t>
    </rPh>
    <phoneticPr fontId="2"/>
  </si>
  <si>
    <t>必要書類②
（宿泊）</t>
    <rPh sb="0" eb="2">
      <t>ヒツヨウ</t>
    </rPh>
    <rPh sb="2" eb="4">
      <t>ショルイ</t>
    </rPh>
    <rPh sb="7" eb="9">
      <t>シュクハク</t>
    </rPh>
    <phoneticPr fontId="1"/>
  </si>
  <si>
    <t>食事注文数のみ記入ください。</t>
    <rPh sb="0" eb="2">
      <t>ショクジ</t>
    </rPh>
    <rPh sb="2" eb="4">
      <t>チュウモン</t>
    </rPh>
    <rPh sb="4" eb="5">
      <t>スウ</t>
    </rPh>
    <rPh sb="7" eb="9">
      <t>キニュウ</t>
    </rPh>
    <phoneticPr fontId="1"/>
  </si>
  <si>
    <t>利用日：</t>
    <phoneticPr fontId="1"/>
  </si>
  <si>
    <t>入退所日</t>
    <rPh sb="0" eb="1">
      <t>ニュウ</t>
    </rPh>
    <rPh sb="1" eb="3">
      <t>タイショ</t>
    </rPh>
    <rPh sb="3" eb="4">
      <t>ヒ</t>
    </rPh>
    <phoneticPr fontId="2"/>
  </si>
  <si>
    <t>入所</t>
    <rPh sb="0" eb="2">
      <t>ニュウショ</t>
    </rPh>
    <phoneticPr fontId="2"/>
  </si>
  <si>
    <t>退所</t>
    <rPh sb="0" eb="2">
      <t>タイショ</t>
    </rPh>
    <phoneticPr fontId="2"/>
  </si>
  <si>
    <t>講師棟
利用
（有無）</t>
    <rPh sb="0" eb="2">
      <t>コウシ</t>
    </rPh>
    <rPh sb="2" eb="3">
      <t>トウ</t>
    </rPh>
    <rPh sb="4" eb="6">
      <t>リヨウ</t>
    </rPh>
    <rPh sb="8" eb="10">
      <t>ウム</t>
    </rPh>
    <phoneticPr fontId="2"/>
  </si>
  <si>
    <t>「氏名」「性別」「区分」「講師棟利用」「入退所日」を入力してください。
欄が足りない場合は、「行」を追加してください。</t>
    <rPh sb="1" eb="3">
      <t>シメイ</t>
    </rPh>
    <rPh sb="5" eb="7">
      <t>セイベツ</t>
    </rPh>
    <rPh sb="9" eb="11">
      <t>クブン</t>
    </rPh>
    <rPh sb="13" eb="15">
      <t>コウシ</t>
    </rPh>
    <rPh sb="15" eb="16">
      <t>トウ</t>
    </rPh>
    <rPh sb="16" eb="18">
      <t>リヨウ</t>
    </rPh>
    <rPh sb="20" eb="21">
      <t>ニュウ</t>
    </rPh>
    <rPh sb="21" eb="23">
      <t>タイショ</t>
    </rPh>
    <rPh sb="23" eb="24">
      <t>ヒ</t>
    </rPh>
    <rPh sb="26" eb="28">
      <t>ニュウリョク</t>
    </rPh>
    <rPh sb="36" eb="37">
      <t>ラン</t>
    </rPh>
    <rPh sb="38" eb="39">
      <t>タ</t>
    </rPh>
    <rPh sb="42" eb="44">
      <t>バアイ</t>
    </rPh>
    <rPh sb="47" eb="48">
      <t>ギョウ</t>
    </rPh>
    <rPh sb="50" eb="52">
      <t>ツイカ</t>
    </rPh>
    <phoneticPr fontId="1"/>
  </si>
  <si>
    <t>※本書類は、11月～12月にかけて利用するクロスカントリー団体用の書類となっております。</t>
    <rPh sb="1" eb="2">
      <t>ホン</t>
    </rPh>
    <rPh sb="2" eb="4">
      <t>ショルイ</t>
    </rPh>
    <rPh sb="8" eb="9">
      <t>ガツ</t>
    </rPh>
    <rPh sb="12" eb="13">
      <t>ガツ</t>
    </rPh>
    <rPh sb="17" eb="19">
      <t>リヨウ</t>
    </rPh>
    <rPh sb="29" eb="30">
      <t>ダン</t>
    </rPh>
    <phoneticPr fontId="1"/>
  </si>
  <si>
    <t>※本書類の提出は必要ありません。</t>
    <rPh sb="1" eb="2">
      <t>ホン</t>
    </rPh>
    <rPh sb="2" eb="4">
      <t>ショルイ</t>
    </rPh>
    <rPh sb="5" eb="7">
      <t>テイシュツ</t>
    </rPh>
    <rPh sb="8" eb="10">
      <t>ヒツヨウ</t>
    </rPh>
    <phoneticPr fontId="1"/>
  </si>
  <si>
    <t>夕食</t>
    <rPh sb="0" eb="2">
      <t>ユウショク</t>
    </rPh>
    <phoneticPr fontId="1"/>
  </si>
  <si>
    <t>～</t>
    <phoneticPr fontId="1"/>
  </si>
  <si>
    <t>※本書類は、11月～12月にかけて利用するクロスカントリースキー団体用の書類となっております。</t>
    <rPh sb="1" eb="2">
      <t>ホン</t>
    </rPh>
    <rPh sb="2" eb="4">
      <t>ショルイ</t>
    </rPh>
    <rPh sb="8" eb="9">
      <t>ガツ</t>
    </rPh>
    <rPh sb="12" eb="13">
      <t>ガツ</t>
    </rPh>
    <rPh sb="17" eb="19">
      <t>リヨウ</t>
    </rPh>
    <rPh sb="32" eb="35">
      <t>ダンタイヨウ</t>
    </rPh>
    <rPh sb="36" eb="38">
      <t>ショルイ</t>
    </rPh>
    <phoneticPr fontId="1"/>
  </si>
  <si>
    <t>※11～12月利用のクロスカントリースキー団体以外については、「利用者一覧表」をご提出ください。</t>
    <rPh sb="6" eb="7">
      <t>ガツ</t>
    </rPh>
    <rPh sb="7" eb="9">
      <t>リヨウ</t>
    </rPh>
    <rPh sb="21" eb="23">
      <t>ダンタイ</t>
    </rPh>
    <rPh sb="23" eb="25">
      <t>イガイ</t>
    </rPh>
    <rPh sb="32" eb="35">
      <t>リヨウシャ</t>
    </rPh>
    <rPh sb="35" eb="37">
      <t>イチラン</t>
    </rPh>
    <rPh sb="37" eb="38">
      <t>ヒョウ</t>
    </rPh>
    <rPh sb="41" eb="43">
      <t>テイシュツ</t>
    </rPh>
    <phoneticPr fontId="1"/>
  </si>
  <si>
    <t>提出の必要なし
（宿泊）</t>
    <rPh sb="0" eb="2">
      <t>テイシュツ</t>
    </rPh>
    <rPh sb="3" eb="5">
      <t>ヒツヨウ</t>
    </rPh>
    <rPh sb="9" eb="11">
      <t>シュクハク</t>
    </rPh>
    <phoneticPr fontId="1"/>
  </si>
  <si>
    <r>
      <t>団体名：</t>
    </r>
    <r>
      <rPr>
        <b/>
        <sz val="18"/>
        <color theme="1"/>
        <rFont val="ＭＳ Ｐゴシック"/>
        <family val="3"/>
        <charset val="128"/>
      </rPr>
      <t>　　　　　　　　　　　　　　　</t>
    </r>
    <r>
      <rPr>
        <sz val="18"/>
        <color theme="1"/>
        <rFont val="ＭＳ Ｐゴシック"/>
        <family val="3"/>
        <charset val="128"/>
      </rPr>
      <t>　　　　　　　　　　　　　　　　　　　　　　　　　　　　　　　</t>
    </r>
    <rPh sb="0" eb="2">
      <t>ダンタイ</t>
    </rPh>
    <rPh sb="2" eb="3">
      <t>メイ</t>
    </rPh>
    <phoneticPr fontId="1"/>
  </si>
  <si>
    <t>年少未満</t>
    <rPh sb="0" eb="2">
      <t>ネンショウ</t>
    </rPh>
    <rPh sb="2" eb="4">
      <t>ミマン</t>
    </rPh>
    <phoneticPr fontId="1"/>
  </si>
  <si>
    <t>年少以上</t>
    <rPh sb="0" eb="2">
      <t>ネンショウ</t>
    </rPh>
    <rPh sb="2" eb="4">
      <t>イジョウ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</si>
  <si>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</si>
  <si>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</si>
  <si>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</si>
  <si>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高等専門学校生（3年生以下）</t>
    <rPh sb="0" eb="2">
      <t>コウトウ</t>
    </rPh>
    <rPh sb="2" eb="4">
      <t>センモン</t>
    </rPh>
    <rPh sb="4" eb="6">
      <t>ガッコウ</t>
    </rPh>
    <rPh sb="6" eb="7">
      <t>セイ</t>
    </rPh>
    <rPh sb="9" eb="11">
      <t>ネンセイ</t>
    </rPh>
    <rPh sb="11" eb="13">
      <t>イカ</t>
    </rPh>
    <phoneticPr fontId="1"/>
  </si>
  <si>
    <t>高等専門学校生（4年生以上）</t>
    <rPh sb="0" eb="2">
      <t>コウトウ</t>
    </rPh>
    <rPh sb="2" eb="4">
      <t>センモン</t>
    </rPh>
    <rPh sb="4" eb="6">
      <t>ガッコウ</t>
    </rPh>
    <rPh sb="6" eb="7">
      <t>セイ</t>
    </rPh>
    <rPh sb="9" eb="11">
      <t>ネンセイ</t>
    </rPh>
    <rPh sb="11" eb="13">
      <t>イジョウ</t>
    </rPh>
    <phoneticPr fontId="1"/>
  </si>
  <si>
    <t>大学生</t>
    <rPh sb="0" eb="3">
      <t>ダイガクセイ</t>
    </rPh>
    <phoneticPr fontId="1"/>
  </si>
  <si>
    <t>短期大学生</t>
    <rPh sb="0" eb="2">
      <t>タンキ</t>
    </rPh>
    <rPh sb="2" eb="4">
      <t>ダイガク</t>
    </rPh>
    <rPh sb="4" eb="5">
      <t>セイ</t>
    </rPh>
    <phoneticPr fontId="1"/>
  </si>
  <si>
    <t>専修学校生</t>
    <rPh sb="0" eb="2">
      <t>センシュウ</t>
    </rPh>
    <rPh sb="2" eb="4">
      <t>ガッコウ</t>
    </rPh>
    <rPh sb="4" eb="5">
      <t>セイ</t>
    </rPh>
    <phoneticPr fontId="1"/>
  </si>
  <si>
    <t>その他の学生</t>
    <rPh sb="2" eb="3">
      <t>タ</t>
    </rPh>
    <rPh sb="4" eb="6">
      <t>ガクセイ</t>
    </rPh>
    <phoneticPr fontId="1"/>
  </si>
  <si>
    <t>社会人</t>
    <rPh sb="0" eb="2">
      <t>シャカイ</t>
    </rPh>
    <rPh sb="2" eb="3">
      <t>ジン</t>
    </rPh>
    <phoneticPr fontId="1"/>
  </si>
  <si>
    <t>指導員・関係者</t>
    <rPh sb="0" eb="3">
      <t>シドウイン</t>
    </rPh>
    <rPh sb="4" eb="7">
      <t>カンケイシャ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</si>
  <si>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</si>
  <si>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</si>
  <si>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冬季施設維持費</t>
    <rPh sb="0" eb="2">
      <t>トウキ</t>
    </rPh>
    <rPh sb="2" eb="4">
      <t>シセツ</t>
    </rPh>
    <rPh sb="4" eb="6">
      <t>イジ</t>
    </rPh>
    <rPh sb="6" eb="7">
      <t>ヒ</t>
    </rPh>
    <phoneticPr fontId="1"/>
  </si>
  <si>
    <r>
      <t>団体名：</t>
    </r>
    <r>
      <rPr>
        <b/>
        <sz val="16"/>
        <color theme="1"/>
        <rFont val="游ゴシック"/>
        <family val="3"/>
        <charset val="128"/>
        <scheme val="minor"/>
      </rPr>
      <t>　　　　　　　　　　</t>
    </r>
    <r>
      <rPr>
        <sz val="16"/>
        <color theme="1"/>
        <rFont val="游ゴシック"/>
        <family val="3"/>
        <charset val="128"/>
        <scheme val="minor"/>
      </rPr>
      <t>　　　　　　　　　　　　　　　　　　　　　</t>
    </r>
    <rPh sb="0" eb="2">
      <t>ダンタイ</t>
    </rPh>
    <rPh sb="2" eb="3">
      <t>メイ</t>
    </rPh>
    <phoneticPr fontId="1"/>
  </si>
  <si>
    <t>左記で入力した情報をもとに自動で反映され、ロックをかけております。
講師室の泊数が違う場合は、利用実態に合わせて直接入力してください。</t>
    <rPh sb="0" eb="2">
      <t>サキ</t>
    </rPh>
    <rPh sb="3" eb="5">
      <t>ニュウリョク</t>
    </rPh>
    <rPh sb="7" eb="9">
      <t>ジョウホウ</t>
    </rPh>
    <rPh sb="13" eb="15">
      <t>ジドウ</t>
    </rPh>
    <rPh sb="16" eb="18">
      <t>ハンエイ</t>
    </rPh>
    <phoneticPr fontId="1"/>
  </si>
  <si>
    <t>冬期施設維持費</t>
    <rPh sb="0" eb="2">
      <t>トウキ</t>
    </rPh>
    <rPh sb="2" eb="4">
      <t>シセツ</t>
    </rPh>
    <rPh sb="4" eb="6">
      <t>イジ</t>
    </rPh>
    <rPh sb="6" eb="7">
      <t>ヒ</t>
    </rPh>
    <phoneticPr fontId="2"/>
  </si>
  <si>
    <t>男</t>
    <rPh sb="0" eb="1">
      <t>オトコ</t>
    </rPh>
    <phoneticPr fontId="1"/>
  </si>
  <si>
    <t>女</t>
    <rPh sb="0" eb="1">
      <t>オンナ</t>
    </rPh>
    <phoneticPr fontId="1"/>
  </si>
  <si>
    <t>定額料金反映</t>
    <rPh sb="0" eb="2">
      <t>テイガク</t>
    </rPh>
    <rPh sb="2" eb="4">
      <t>リョウキン</t>
    </rPh>
    <rPh sb="4" eb="6">
      <t>ハンエイ</t>
    </rPh>
    <phoneticPr fontId="1"/>
  </si>
  <si>
    <t>計</t>
    <rPh sb="0" eb="1">
      <t>ケイ</t>
    </rPh>
    <phoneticPr fontId="1"/>
  </si>
  <si>
    <t>ロックをかけております。</t>
    <phoneticPr fontId="1"/>
  </si>
  <si>
    <t>食事料金確認表（R7.10Ver)</t>
    <rPh sb="0" eb="2">
      <t>ショクジ</t>
    </rPh>
    <rPh sb="2" eb="4">
      <t>リョウキン</t>
    </rPh>
    <rPh sb="4" eb="6">
      <t>カクニン</t>
    </rPh>
    <phoneticPr fontId="1"/>
  </si>
  <si>
    <t>合計</t>
    <rPh sb="0" eb="2">
      <t>ゴウケイ</t>
    </rPh>
    <phoneticPr fontId="1"/>
  </si>
  <si>
    <t>「クロスカントリースキー団体用　利用者一覧表兼施設使用料確認表」(R7.10Ver）</t>
    <rPh sb="12" eb="14">
      <t>ダンタイ</t>
    </rPh>
    <rPh sb="14" eb="15">
      <t>ヨウ</t>
    </rPh>
    <rPh sb="16" eb="19">
      <t>リヨウシャ</t>
    </rPh>
    <rPh sb="19" eb="21">
      <t>イチラン</t>
    </rPh>
    <rPh sb="21" eb="22">
      <t>ヒョウ</t>
    </rPh>
    <rPh sb="22" eb="23">
      <t>ケン</t>
    </rPh>
    <rPh sb="23" eb="25">
      <t>シセツ</t>
    </rPh>
    <rPh sb="25" eb="27">
      <t>シヨウ</t>
    </rPh>
    <rPh sb="27" eb="28">
      <t>リョウ</t>
    </rPh>
    <rPh sb="28" eb="30">
      <t>カクニン</t>
    </rPh>
    <rPh sb="30" eb="3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</si>
</sst>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);[Red]\(#,##0\)"/>
    <numFmt numFmtId="177" formatCode="&quot;@&quot;General&quot;円&quot;"/>
    <numFmt numFmtId="178" formatCode="#,##0_ "/>
    <numFmt numFmtId="179" formatCode="#"/>
    <numFmt numFmtId="180" formatCode="[$-411]ggge&quot;年&quot;m&quot;月&quot;d&quot;日&quot;;@"/>
    <numFmt numFmtId="181" formatCode="m/d;@"/>
    <numFmt numFmtId="182" formatCode="m&quot;月&quot;d&quot;日&quot;;@"/>
  </numFmts>
  <fonts count="15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8"/>
      <name val="ＭＳ Ｐゴシック"/>
      <family val="3"/>
      <charset val="128"/>
    </font>
    <font>
      <b/>
      <sz val="24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0" xfId="0" applyBorder="1">
      <alignment vertical="center"/>
    </xf>
    <xf numFmtId="0" fontId="0" fillId="0" borderId="32" xfId="0" applyBorder="1" applyAlignment="1">
      <alignment vertical="center"/>
    </xf>
    <xf numFmtId="0" fontId="0" fillId="0" borderId="44" xfId="0" applyBorder="1">
      <alignment vertical="center"/>
    </xf>
    <xf numFmtId="0" fontId="0" fillId="0" borderId="44" xfId="0" applyBorder="1" applyAlignment="1">
      <alignment horizontal="center" vertical="center"/>
    </xf>
    <xf numFmtId="176" fontId="0" fillId="2" borderId="43" xfId="0" applyNumberFormat="1" applyFill="1" applyBorder="1">
      <alignment vertical="center"/>
    </xf>
    <xf numFmtId="176" fontId="0" fillId="2" borderId="10" xfId="0" applyNumberFormat="1" applyFill="1" applyBorder="1" applyAlignment="1">
      <alignment horizontal="right" vertical="center"/>
    </xf>
    <xf numFmtId="176" fontId="0" fillId="2" borderId="21" xfId="0" applyNumberFormat="1" applyFill="1" applyBorder="1" applyAlignment="1">
      <alignment horizontal="right" vertical="center"/>
    </xf>
    <xf numFmtId="0" fontId="0" fillId="0" borderId="24" xfId="0" applyFill="1" applyBorder="1" applyAlignment="1">
      <alignment horizontal="center" vertical="center"/>
    </xf>
    <xf numFmtId="0" fontId="0" fillId="0" borderId="63" xfId="0" applyFill="1" applyBorder="1" applyAlignment="1">
      <alignment horizontal="center" vertical="center"/>
    </xf>
    <xf numFmtId="0" fontId="0" fillId="0" borderId="69" xfId="0" applyBorder="1">
      <alignment vertical="center"/>
    </xf>
    <xf numFmtId="0" fontId="0" fillId="0" borderId="69" xfId="0" applyFill="1" applyBorder="1">
      <alignment vertical="center"/>
    </xf>
    <xf numFmtId="0" fontId="0" fillId="0" borderId="67" xfId="0" applyBorder="1">
      <alignment vertical="center"/>
    </xf>
    <xf numFmtId="0" fontId="0" fillId="0" borderId="15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 applyAlignment="1">
      <alignment vertical="center"/>
    </xf>
    <xf numFmtId="176" fontId="0" fillId="2" borderId="73" xfId="0" applyNumberFormat="1" applyFill="1" applyBorder="1" applyAlignment="1">
      <alignment horizontal="right" vertical="center"/>
    </xf>
    <xf numFmtId="176" fontId="0" fillId="2" borderId="75" xfId="0" applyNumberFormat="1" applyFill="1" applyBorder="1" applyAlignment="1">
      <alignment horizontal="right" vertical="center"/>
    </xf>
    <xf numFmtId="176" fontId="0" fillId="2" borderId="44" xfId="0" applyNumberFormat="1" applyFill="1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>
      <alignment vertical="center"/>
    </xf>
    <xf numFmtId="0" fontId="0" fillId="0" borderId="0" xfId="0" applyAlignment="1">
      <alignment vertical="center"/>
    </xf>
    <xf numFmtId="0" fontId="0" fillId="2" borderId="77" xfId="0" applyFill="1" applyBorder="1" applyAlignment="1">
      <alignment horizontal="center" vertical="center"/>
    </xf>
    <xf numFmtId="0" fontId="0" fillId="2" borderId="78" xfId="0" applyFill="1" applyBorder="1" applyAlignment="1">
      <alignment horizontal="center" vertical="center"/>
    </xf>
    <xf numFmtId="179" fontId="0" fillId="0" borderId="64" xfId="0" applyNumberFormat="1" applyBorder="1" applyAlignment="1">
      <alignment horizontal="center" vertical="center"/>
    </xf>
    <xf numFmtId="179" fontId="0" fillId="0" borderId="13" xfId="0" applyNumberFormat="1" applyBorder="1" applyAlignment="1">
      <alignment horizontal="center" vertical="center"/>
    </xf>
    <xf numFmtId="179" fontId="0" fillId="0" borderId="6" xfId="0" applyNumberFormat="1" applyBorder="1" applyAlignment="1">
      <alignment horizontal="center" vertical="center"/>
    </xf>
    <xf numFmtId="179" fontId="0" fillId="0" borderId="16" xfId="0" applyNumberFormat="1" applyBorder="1" applyAlignment="1">
      <alignment horizontal="center" vertical="center"/>
    </xf>
    <xf numFmtId="179" fontId="0" fillId="0" borderId="8" xfId="0" applyNumberFormat="1" applyBorder="1" applyAlignment="1">
      <alignment horizontal="center" vertical="center"/>
    </xf>
    <xf numFmtId="176" fontId="0" fillId="2" borderId="81" xfId="0" applyNumberFormat="1" applyFill="1" applyBorder="1" applyAlignment="1">
      <alignment horizontal="right" vertical="center"/>
    </xf>
    <xf numFmtId="176" fontId="0" fillId="2" borderId="9" xfId="0" applyNumberFormat="1" applyFill="1" applyBorder="1" applyAlignment="1">
      <alignment horizontal="right" vertical="center"/>
    </xf>
    <xf numFmtId="176" fontId="0" fillId="2" borderId="80" xfId="0" applyNumberFormat="1" applyFill="1" applyBorder="1" applyAlignment="1">
      <alignment horizontal="right" vertical="center"/>
    </xf>
    <xf numFmtId="176" fontId="0" fillId="2" borderId="78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56" fontId="6" fillId="0" borderId="51" xfId="0" applyNumberFormat="1" applyFont="1" applyBorder="1" applyAlignment="1" applyProtection="1">
      <alignment horizontal="center" vertical="center"/>
      <protection locked="0"/>
    </xf>
    <xf numFmtId="0" fontId="6" fillId="5" borderId="9" xfId="0" applyFont="1" applyFill="1" applyBorder="1" applyProtection="1">
      <alignment vertical="center"/>
      <protection locked="0"/>
    </xf>
    <xf numFmtId="56" fontId="6" fillId="0" borderId="58" xfId="0" applyNumberFormat="1" applyFont="1" applyBorder="1" applyAlignment="1" applyProtection="1">
      <alignment horizontal="center" vertical="center"/>
      <protection locked="0"/>
    </xf>
    <xf numFmtId="56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56" fontId="6" fillId="0" borderId="54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20" fontId="6" fillId="0" borderId="58" xfId="0" applyNumberFormat="1" applyFont="1" applyBorder="1" applyAlignment="1" applyProtection="1">
      <alignment horizontal="center" vertical="center"/>
      <protection locked="0"/>
    </xf>
    <xf numFmtId="56" fontId="6" fillId="0" borderId="41" xfId="0" applyNumberFormat="1" applyFont="1" applyBorder="1" applyAlignment="1" applyProtection="1">
      <alignment horizontal="center" vertical="center"/>
      <protection locked="0"/>
    </xf>
    <xf numFmtId="56" fontId="6" fillId="0" borderId="90" xfId="0" applyNumberFormat="1" applyFont="1" applyBorder="1" applyAlignment="1" applyProtection="1">
      <alignment horizontal="center" vertical="center"/>
      <protection locked="0"/>
    </xf>
    <xf numFmtId="182" fontId="9" fillId="0" borderId="44" xfId="0" applyNumberFormat="1" applyFont="1" applyBorder="1" applyAlignment="1" applyProtection="1">
      <alignment horizontal="center" vertical="center" wrapText="1"/>
      <protection locked="0"/>
    </xf>
    <xf numFmtId="0" fontId="9" fillId="0" borderId="63" xfId="0" applyFont="1" applyBorder="1" applyAlignment="1" applyProtection="1">
      <alignment horizontal="center" vertical="center" wrapText="1"/>
      <protection locked="0"/>
    </xf>
    <xf numFmtId="0" fontId="9" fillId="0" borderId="84" xfId="0" applyFont="1" applyBorder="1" applyAlignment="1" applyProtection="1">
      <alignment horizontal="center" vertical="center" wrapText="1"/>
      <protection locked="0"/>
    </xf>
    <xf numFmtId="0" fontId="9" fillId="0" borderId="85" xfId="0" applyFont="1" applyBorder="1" applyAlignment="1" applyProtection="1">
      <alignment horizontal="center" vertical="center" wrapText="1"/>
      <protection locked="0"/>
    </xf>
    <xf numFmtId="0" fontId="9" fillId="0" borderId="70" xfId="0" applyFont="1" applyBorder="1" applyAlignment="1" applyProtection="1">
      <alignment horizontal="center" vertical="center" wrapText="1"/>
      <protection locked="0"/>
    </xf>
    <xf numFmtId="0" fontId="9" fillId="0" borderId="6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60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86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181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80" fontId="8" fillId="0" borderId="0" xfId="0" applyNumberFormat="1" applyFont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182" fontId="10" fillId="0" borderId="44" xfId="0" applyNumberFormat="1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7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1" fillId="0" borderId="44" xfId="0" applyFont="1" applyBorder="1" applyAlignment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 wrapText="1"/>
    </xf>
    <xf numFmtId="0" fontId="13" fillId="0" borderId="0" xfId="0" applyFont="1" applyFill="1" applyAlignment="1" applyProtection="1">
      <alignment horizontal="center" vertical="center"/>
    </xf>
    <xf numFmtId="0" fontId="9" fillId="0" borderId="44" xfId="0" applyFont="1" applyBorder="1" applyAlignment="1" applyProtection="1">
      <alignment horizontal="right" vertical="center" wrapText="1"/>
    </xf>
    <xf numFmtId="0" fontId="9" fillId="0" borderId="63" xfId="0" applyFont="1" applyBorder="1" applyAlignment="1" applyProtection="1">
      <alignment horizontal="center" vertical="center" wrapText="1"/>
    </xf>
    <xf numFmtId="180" fontId="9" fillId="0" borderId="44" xfId="0" applyNumberFormat="1" applyFont="1" applyBorder="1" applyAlignment="1" applyProtection="1">
      <alignment horizontal="center" vertical="center" wrapText="1"/>
    </xf>
    <xf numFmtId="0" fontId="9" fillId="0" borderId="84" xfId="0" applyFont="1" applyBorder="1" applyAlignment="1" applyProtection="1">
      <alignment horizontal="center" vertical="center" wrapText="1"/>
    </xf>
    <xf numFmtId="0" fontId="9" fillId="0" borderId="85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18" xfId="0" applyFont="1" applyBorder="1" applyAlignment="1" applyProtection="1">
      <alignment horizontal="left" vertical="center" wrapText="1"/>
    </xf>
    <xf numFmtId="0" fontId="6" fillId="0" borderId="45" xfId="0" applyFont="1" applyFill="1" applyBorder="1" applyAlignment="1" applyProtection="1">
      <alignment horizontal="left" vertical="center" wrapText="1"/>
    </xf>
    <xf numFmtId="0" fontId="6" fillId="0" borderId="25" xfId="0" applyFont="1" applyFill="1" applyBorder="1" applyAlignment="1" applyProtection="1">
      <alignment horizontal="left" vertical="center" wrapText="1"/>
    </xf>
    <xf numFmtId="0" fontId="6" fillId="0" borderId="46" xfId="0" applyFont="1" applyFill="1" applyBorder="1" applyAlignment="1" applyProtection="1">
      <alignment horizontal="left" vertical="center" wrapText="1"/>
    </xf>
    <xf numFmtId="0" fontId="6" fillId="4" borderId="47" xfId="0" applyFont="1" applyFill="1" applyBorder="1" applyAlignment="1" applyProtection="1">
      <alignment horizontal="left" vertical="center" wrapText="1"/>
    </xf>
    <xf numFmtId="0" fontId="6" fillId="4" borderId="25" xfId="0" applyFont="1" applyFill="1" applyBorder="1" applyAlignment="1" applyProtection="1">
      <alignment horizontal="left" vertical="center"/>
    </xf>
    <xf numFmtId="0" fontId="6" fillId="4" borderId="31" xfId="0" applyFont="1" applyFill="1" applyBorder="1" applyAlignment="1" applyProtection="1">
      <alignment horizontal="left" vertical="center"/>
    </xf>
    <xf numFmtId="0" fontId="6" fillId="0" borderId="71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52" xfId="0" applyFont="1" applyFill="1" applyBorder="1" applyAlignment="1" applyProtection="1">
      <alignment horizontal="left" vertical="center" wrapText="1"/>
    </xf>
    <xf numFmtId="0" fontId="6" fillId="4" borderId="76" xfId="0" applyFont="1" applyFill="1" applyBorder="1" applyAlignment="1" applyProtection="1">
      <alignment horizontal="left" vertical="center"/>
    </xf>
    <xf numFmtId="0" fontId="6" fillId="4" borderId="0" xfId="0" applyFont="1" applyFill="1" applyBorder="1" applyAlignment="1" applyProtection="1">
      <alignment horizontal="left" vertical="center"/>
    </xf>
    <xf numFmtId="0" fontId="6" fillId="4" borderId="69" xfId="0" applyFont="1" applyFill="1" applyBorder="1" applyAlignment="1" applyProtection="1">
      <alignment horizontal="left" vertical="center"/>
    </xf>
    <xf numFmtId="0" fontId="6" fillId="0" borderId="48" xfId="0" applyFont="1" applyFill="1" applyBorder="1" applyAlignment="1" applyProtection="1">
      <alignment horizontal="left" vertical="center" wrapText="1"/>
    </xf>
    <xf numFmtId="0" fontId="6" fillId="0" borderId="18" xfId="0" applyFont="1" applyFill="1" applyBorder="1" applyAlignment="1" applyProtection="1">
      <alignment horizontal="left" vertical="center" wrapText="1"/>
    </xf>
    <xf numFmtId="0" fontId="6" fillId="0" borderId="49" xfId="0" applyFont="1" applyFill="1" applyBorder="1" applyAlignment="1" applyProtection="1">
      <alignment horizontal="left" vertical="center" wrapText="1"/>
    </xf>
    <xf numFmtId="0" fontId="6" fillId="4" borderId="50" xfId="0" applyFont="1" applyFill="1" applyBorder="1" applyAlignment="1" applyProtection="1">
      <alignment horizontal="left" vertical="center"/>
    </xf>
    <xf numFmtId="0" fontId="6" fillId="4" borderId="18" xfId="0" applyFont="1" applyFill="1" applyBorder="1" applyAlignment="1" applyProtection="1">
      <alignment horizontal="left" vertical="center"/>
    </xf>
    <xf numFmtId="0" fontId="6" fillId="4" borderId="30" xfId="0" applyFont="1" applyFill="1" applyBorder="1" applyAlignment="1" applyProtection="1">
      <alignment horizontal="left" vertical="center"/>
    </xf>
    <xf numFmtId="0" fontId="6" fillId="0" borderId="29" xfId="0" applyFont="1" applyFill="1" applyBorder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/>
    </xf>
    <xf numFmtId="0" fontId="6" fillId="0" borderId="46" xfId="0" applyFont="1" applyFill="1" applyBorder="1" applyAlignment="1" applyProtection="1">
      <alignment horizontal="center" vertical="center"/>
    </xf>
    <xf numFmtId="56" fontId="6" fillId="4" borderId="25" xfId="0" applyNumberFormat="1" applyFont="1" applyFill="1" applyBorder="1" applyAlignment="1" applyProtection="1">
      <alignment horizontal="center" vertical="center"/>
    </xf>
    <xf numFmtId="56" fontId="6" fillId="4" borderId="27" xfId="0" applyNumberFormat="1" applyFont="1" applyFill="1" applyBorder="1" applyAlignment="1" applyProtection="1">
      <alignment horizontal="center" vertical="center" wrapText="1"/>
    </xf>
    <xf numFmtId="0" fontId="6" fillId="4" borderId="27" xfId="0" applyFont="1" applyFill="1" applyBorder="1" applyAlignment="1" applyProtection="1">
      <alignment horizontal="center" vertical="center"/>
    </xf>
    <xf numFmtId="0" fontId="6" fillId="4" borderId="25" xfId="0" applyFont="1" applyFill="1" applyBorder="1" applyAlignment="1" applyProtection="1">
      <alignment horizontal="center" vertical="center"/>
    </xf>
    <xf numFmtId="0" fontId="6" fillId="4" borderId="26" xfId="0" applyFont="1" applyFill="1" applyBorder="1" applyAlignment="1" applyProtection="1">
      <alignment horizontal="center" vertical="center"/>
    </xf>
    <xf numFmtId="0" fontId="6" fillId="4" borderId="33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52" xfId="0" applyFont="1" applyFill="1" applyBorder="1" applyAlignment="1" applyProtection="1">
      <alignment horizontal="center" vertical="center"/>
    </xf>
    <xf numFmtId="56" fontId="6" fillId="4" borderId="0" xfId="0" applyNumberFormat="1" applyFont="1" applyFill="1" applyBorder="1" applyAlignment="1" applyProtection="1">
      <alignment horizontal="center" vertical="center"/>
    </xf>
    <xf numFmtId="56" fontId="6" fillId="4" borderId="24" xfId="0" applyNumberFormat="1" applyFont="1" applyFill="1" applyBorder="1" applyAlignment="1" applyProtection="1">
      <alignment horizontal="center" vertical="center"/>
    </xf>
    <xf numFmtId="0" fontId="6" fillId="4" borderId="22" xfId="0" applyFont="1" applyFill="1" applyBorder="1" applyAlignment="1" applyProtection="1">
      <alignment horizontal="center" vertical="center"/>
    </xf>
    <xf numFmtId="0" fontId="6" fillId="4" borderId="1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/>
    </xf>
    <xf numFmtId="0" fontId="6" fillId="4" borderId="24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6" fillId="4" borderId="68" xfId="0" applyFont="1" applyFill="1" applyBorder="1" applyAlignment="1" applyProtection="1">
      <alignment horizontal="center" vertical="center"/>
    </xf>
    <xf numFmtId="0" fontId="6" fillId="4" borderId="34" xfId="0" applyFont="1" applyFill="1" applyBorder="1" applyAlignment="1" applyProtection="1">
      <alignment horizontal="center" vertical="center"/>
    </xf>
    <xf numFmtId="0" fontId="6" fillId="0" borderId="22" xfId="0" applyFont="1" applyFill="1" applyBorder="1" applyAlignment="1" applyProtection="1">
      <alignment horizontal="center" vertical="center"/>
    </xf>
    <xf numFmtId="0" fontId="6" fillId="0" borderId="51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87" xfId="0" applyFont="1" applyFill="1" applyBorder="1" applyAlignment="1" applyProtection="1">
      <alignment horizontal="center" vertical="center"/>
    </xf>
    <xf numFmtId="56" fontId="6" fillId="4" borderId="18" xfId="0" applyNumberFormat="1" applyFont="1" applyFill="1" applyBorder="1" applyAlignment="1" applyProtection="1">
      <alignment horizontal="center" vertical="center"/>
    </xf>
    <xf numFmtId="56" fontId="6" fillId="4" borderId="39" xfId="0" applyNumberFormat="1" applyFont="1" applyFill="1" applyBorder="1" applyAlignment="1" applyProtection="1">
      <alignment horizontal="center" vertical="center"/>
    </xf>
    <xf numFmtId="0" fontId="6" fillId="4" borderId="41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4" borderId="38" xfId="0" applyFont="1" applyFill="1" applyBorder="1" applyAlignment="1" applyProtection="1">
      <alignment horizontal="center" vertical="center"/>
    </xf>
    <xf numFmtId="0" fontId="6" fillId="4" borderId="18" xfId="0" applyFont="1" applyFill="1" applyBorder="1" applyAlignment="1" applyProtection="1">
      <alignment horizontal="center" vertical="center"/>
    </xf>
    <xf numFmtId="177" fontId="6" fillId="4" borderId="41" xfId="0" applyNumberFormat="1" applyFont="1" applyFill="1" applyBorder="1" applyProtection="1">
      <alignment vertical="center"/>
    </xf>
    <xf numFmtId="56" fontId="6" fillId="5" borderId="4" xfId="0" applyNumberFormat="1" applyFont="1" applyFill="1" applyBorder="1" applyAlignment="1" applyProtection="1">
      <alignment horizontal="center" vertical="center"/>
    </xf>
    <xf numFmtId="0" fontId="6" fillId="4" borderId="82" xfId="0" applyFont="1" applyFill="1" applyBorder="1" applyAlignment="1" applyProtection="1">
      <alignment horizontal="center" vertical="center"/>
    </xf>
    <xf numFmtId="177" fontId="6" fillId="4" borderId="36" xfId="0" applyNumberFormat="1" applyFont="1" applyFill="1" applyBorder="1" applyProtection="1">
      <alignment vertical="center"/>
    </xf>
    <xf numFmtId="56" fontId="6" fillId="4" borderId="4" xfId="0" applyNumberFormat="1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6" fillId="4" borderId="35" xfId="0" applyFont="1" applyFill="1" applyBorder="1" applyAlignment="1" applyProtection="1">
      <alignment horizontal="center" vertical="center"/>
    </xf>
    <xf numFmtId="0" fontId="6" fillId="0" borderId="7" xfId="0" applyFont="1" applyBorder="1" applyProtection="1">
      <alignment vertical="center"/>
    </xf>
    <xf numFmtId="0" fontId="6" fillId="4" borderId="10" xfId="0" applyFont="1" applyFill="1" applyBorder="1" applyProtection="1">
      <alignment vertical="center"/>
    </xf>
    <xf numFmtId="0" fontId="6" fillId="4" borderId="10" xfId="0" applyFont="1" applyFill="1" applyBorder="1" applyAlignment="1" applyProtection="1">
      <alignment horizontal="center" vertical="center"/>
    </xf>
    <xf numFmtId="0" fontId="6" fillId="4" borderId="11" xfId="0" applyFont="1" applyFill="1" applyBorder="1" applyAlignment="1" applyProtection="1">
      <alignment horizontal="center" vertical="center"/>
    </xf>
    <xf numFmtId="0" fontId="6" fillId="4" borderId="40" xfId="0" applyFont="1" applyFill="1" applyBorder="1" applyProtection="1">
      <alignment vertical="center"/>
    </xf>
    <xf numFmtId="176" fontId="6" fillId="4" borderId="21" xfId="0" applyNumberFormat="1" applyFont="1" applyFill="1" applyBorder="1" applyAlignment="1" applyProtection="1">
      <alignment horizontal="right" vertical="center"/>
    </xf>
    <xf numFmtId="176" fontId="6" fillId="4" borderId="10" xfId="0" applyNumberFormat="1" applyFont="1" applyFill="1" applyBorder="1" applyProtection="1">
      <alignment vertical="center"/>
    </xf>
    <xf numFmtId="176" fontId="6" fillId="4" borderId="37" xfId="0" applyNumberFormat="1" applyFont="1" applyFill="1" applyBorder="1" applyProtection="1">
      <alignment vertical="center"/>
    </xf>
    <xf numFmtId="176" fontId="6" fillId="4" borderId="83" xfId="0" applyNumberFormat="1" applyFont="1" applyFill="1" applyBorder="1" applyProtection="1">
      <alignment vertical="center"/>
    </xf>
    <xf numFmtId="176" fontId="6" fillId="4" borderId="57" xfId="0" applyNumberFormat="1" applyFont="1" applyFill="1" applyBorder="1" applyProtection="1">
      <alignment vertical="center"/>
    </xf>
    <xf numFmtId="176" fontId="6" fillId="4" borderId="21" xfId="0" applyNumberFormat="1" applyFont="1" applyFill="1" applyBorder="1" applyProtection="1">
      <alignment vertical="center"/>
    </xf>
    <xf numFmtId="0" fontId="6" fillId="4" borderId="9" xfId="0" applyFont="1" applyFill="1" applyBorder="1" applyProtection="1">
      <alignment vertical="center"/>
    </xf>
    <xf numFmtId="176" fontId="6" fillId="4" borderId="43" xfId="0" applyNumberFormat="1" applyFont="1" applyFill="1" applyBorder="1" applyProtection="1">
      <alignment vertical="center"/>
    </xf>
    <xf numFmtId="0" fontId="6" fillId="4" borderId="12" xfId="0" applyFont="1" applyFill="1" applyBorder="1" applyProtection="1">
      <alignment vertical="center"/>
    </xf>
    <xf numFmtId="176" fontId="6" fillId="4" borderId="58" xfId="0" applyNumberFormat="1" applyFont="1" applyFill="1" applyBorder="1" applyProtection="1">
      <alignment vertical="center"/>
    </xf>
    <xf numFmtId="176" fontId="6" fillId="4" borderId="42" xfId="0" applyNumberFormat="1" applyFont="1" applyFill="1" applyBorder="1" applyProtection="1">
      <alignment vertical="center"/>
    </xf>
    <xf numFmtId="176" fontId="6" fillId="4" borderId="55" xfId="0" applyNumberFormat="1" applyFont="1" applyFill="1" applyBorder="1" applyProtection="1">
      <alignment vertical="center"/>
    </xf>
    <xf numFmtId="0" fontId="6" fillId="0" borderId="17" xfId="0" applyFont="1" applyBorder="1" applyProtection="1">
      <alignment vertical="center"/>
    </xf>
    <xf numFmtId="176" fontId="6" fillId="4" borderId="13" xfId="0" applyNumberFormat="1" applyFont="1" applyFill="1" applyBorder="1" applyProtection="1">
      <alignment vertical="center"/>
    </xf>
    <xf numFmtId="176" fontId="6" fillId="4" borderId="12" xfId="0" applyNumberFormat="1" applyFont="1" applyFill="1" applyBorder="1" applyProtection="1">
      <alignment vertical="center"/>
    </xf>
    <xf numFmtId="176" fontId="6" fillId="4" borderId="56" xfId="0" applyNumberFormat="1" applyFont="1" applyFill="1" applyBorder="1" applyProtection="1">
      <alignment vertical="center"/>
    </xf>
    <xf numFmtId="0" fontId="6" fillId="4" borderId="53" xfId="0" applyFont="1" applyFill="1" applyBorder="1" applyProtection="1">
      <alignment vertical="center"/>
    </xf>
    <xf numFmtId="0" fontId="6" fillId="4" borderId="15" xfId="0" applyFont="1" applyFill="1" applyBorder="1" applyAlignment="1" applyProtection="1">
      <alignment horizontal="center" vertical="center"/>
    </xf>
    <xf numFmtId="0" fontId="6" fillId="4" borderId="15" xfId="0" applyFont="1" applyFill="1" applyBorder="1" applyProtection="1">
      <alignment vertical="center"/>
    </xf>
    <xf numFmtId="0" fontId="6" fillId="4" borderId="11" xfId="0" applyFont="1" applyFill="1" applyBorder="1" applyProtection="1">
      <alignment vertical="center"/>
    </xf>
    <xf numFmtId="176" fontId="6" fillId="4" borderId="61" xfId="0" applyNumberFormat="1" applyFont="1" applyFill="1" applyBorder="1" applyAlignment="1" applyProtection="1">
      <alignment horizontal="right" vertical="center"/>
    </xf>
    <xf numFmtId="176" fontId="6" fillId="4" borderId="3" xfId="0" applyNumberFormat="1" applyFont="1" applyFill="1" applyBorder="1" applyProtection="1">
      <alignment vertical="center"/>
    </xf>
    <xf numFmtId="176" fontId="6" fillId="4" borderId="19" xfId="0" applyNumberFormat="1" applyFont="1" applyFill="1" applyBorder="1" applyProtection="1">
      <alignment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88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89" xfId="0" applyFont="1" applyBorder="1" applyAlignment="1" applyProtection="1">
      <alignment vertical="center"/>
    </xf>
    <xf numFmtId="178" fontId="6" fillId="0" borderId="32" xfId="0" applyNumberFormat="1" applyFont="1" applyBorder="1" applyAlignment="1" applyProtection="1">
      <alignment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70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E113-B040-49BD-8A39-35DA29A24BC6}">
  <sheetPr>
    <pageSetUpPr fitToPage="1"/>
  </sheetPr>
  <dimension ref="B1:BN75"/>
  <sheetViews>
    <sheetView tabSelected="1" view="pageBreakPreview" topLeftCell="C1" zoomScale="85" zoomScaleNormal="90" zoomScaleSheetLayoutView="85" workbookViewId="0">
      <pane ySplit="16" topLeftCell="A17" activePane="bottomLeft" state="frozen"/>
      <selection activeCell="R7" sqref="R7"/>
      <selection pane="bottomLeft" activeCell="F17" sqref="F17"/>
    </sheetView>
  </sheetViews>
  <sheetFormatPr defaultColWidth="8.75" defaultRowHeight="18.75" x14ac:dyDescent="0.4"/>
  <cols>
    <col min="2" max="2" width="4.375" customWidth="1"/>
    <col min="3" max="3" width="24.625" customWidth="1"/>
    <col min="4" max="4" width="8.375" customWidth="1"/>
    <col min="5" max="5" width="28.625" customWidth="1"/>
    <col min="6" max="6" width="8.375" customWidth="1"/>
    <col min="7" max="7" width="10.375" customWidth="1"/>
    <col min="8" max="8" width="10.625" customWidth="1"/>
    <col min="9" max="9" width="4.625" customWidth="1"/>
    <col min="10" max="10" width="2.5" customWidth="1"/>
    <col min="11" max="11" width="4.625" customWidth="1"/>
    <col min="12" max="12" width="5.75" customWidth="1"/>
    <col min="13" max="14" width="12.625" customWidth="1"/>
    <col min="15" max="15" width="8.625" customWidth="1"/>
    <col min="16" max="16" width="12.625" customWidth="1"/>
    <col min="17" max="17" width="13.625" customWidth="1"/>
    <col min="18" max="18" width="12.625" customWidth="1"/>
    <col min="19" max="20" width="8.625" customWidth="1"/>
    <col min="21" max="21" width="12.625" customWidth="1"/>
    <col min="22" max="22" width="8.625" customWidth="1"/>
    <col min="23" max="23" width="10" customWidth="1"/>
    <col min="24" max="24" width="18.625" customWidth="1"/>
    <col min="25" max="29" width="8.75" customWidth="1"/>
  </cols>
  <sheetData>
    <row r="1" spans="2:30" ht="18.75" customHeight="1" x14ac:dyDescent="0.4">
      <c r="B1" s="99" t="s">
        <v>80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100" t="s">
        <v>38</v>
      </c>
      <c r="X1" s="101"/>
    </row>
    <row r="2" spans="2:30" ht="18.75" customHeight="1" x14ac:dyDescent="0.4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101"/>
      <c r="X2" s="101"/>
    </row>
    <row r="3" spans="2:30" ht="18.75" customHeight="1" x14ac:dyDescent="0.4"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101"/>
      <c r="X3" s="101"/>
    </row>
    <row r="4" spans="2:30" ht="18" customHeight="1" x14ac:dyDescent="0.4">
      <c r="B4" s="102" t="s">
        <v>53</v>
      </c>
      <c r="C4" s="102"/>
      <c r="D4" s="56"/>
      <c r="E4" s="59"/>
      <c r="F4" s="59"/>
      <c r="G4" s="59"/>
      <c r="H4" s="59"/>
      <c r="I4" s="59"/>
      <c r="J4" s="59"/>
      <c r="K4" s="59"/>
      <c r="L4" s="60"/>
      <c r="M4" s="103" t="s">
        <v>40</v>
      </c>
      <c r="N4" s="55"/>
      <c r="O4" s="55"/>
      <c r="P4" s="55"/>
      <c r="Q4" s="55"/>
      <c r="R4" s="55"/>
      <c r="S4" s="104" t="s">
        <v>49</v>
      </c>
      <c r="T4" s="55"/>
      <c r="U4" s="55"/>
      <c r="V4" s="55"/>
      <c r="W4" s="55"/>
      <c r="X4" s="55"/>
    </row>
    <row r="5" spans="2:30" ht="18" customHeight="1" x14ac:dyDescent="0.4">
      <c r="B5" s="102"/>
      <c r="C5" s="102"/>
      <c r="D5" s="57"/>
      <c r="E5" s="61"/>
      <c r="F5" s="61"/>
      <c r="G5" s="61"/>
      <c r="H5" s="61"/>
      <c r="I5" s="61"/>
      <c r="J5" s="61"/>
      <c r="K5" s="61"/>
      <c r="L5" s="62"/>
      <c r="M5" s="105"/>
      <c r="N5" s="55"/>
      <c r="O5" s="55"/>
      <c r="P5" s="55"/>
      <c r="Q5" s="55"/>
      <c r="R5" s="55"/>
      <c r="S5" s="104"/>
      <c r="T5" s="55"/>
      <c r="U5" s="55"/>
      <c r="V5" s="55"/>
      <c r="W5" s="55"/>
      <c r="X5" s="55"/>
      <c r="Z5" s="23"/>
    </row>
    <row r="6" spans="2:30" ht="18" customHeight="1" x14ac:dyDescent="0.4">
      <c r="B6" s="102"/>
      <c r="C6" s="102"/>
      <c r="D6" s="58"/>
      <c r="E6" s="63"/>
      <c r="F6" s="63"/>
      <c r="G6" s="63"/>
      <c r="H6" s="63"/>
      <c r="I6" s="63"/>
      <c r="J6" s="63"/>
      <c r="K6" s="63"/>
      <c r="L6" s="64"/>
      <c r="M6" s="106"/>
      <c r="N6" s="55"/>
      <c r="O6" s="55"/>
      <c r="P6" s="55"/>
      <c r="Q6" s="55"/>
      <c r="R6" s="55"/>
      <c r="S6" s="104"/>
      <c r="T6" s="55"/>
      <c r="U6" s="55"/>
      <c r="V6" s="55"/>
      <c r="W6" s="55"/>
      <c r="X6" s="55"/>
    </row>
    <row r="7" spans="2:30" x14ac:dyDescent="0.4">
      <c r="B7" s="107" t="s">
        <v>50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</row>
    <row r="8" spans="2:30" ht="19.5" thickBot="1" x14ac:dyDescent="0.45">
      <c r="B8" s="108" t="s">
        <v>51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</row>
    <row r="9" spans="2:30" x14ac:dyDescent="0.4">
      <c r="B9" s="109" t="s">
        <v>45</v>
      </c>
      <c r="C9" s="110"/>
      <c r="D9" s="110"/>
      <c r="E9" s="110"/>
      <c r="F9" s="110"/>
      <c r="G9" s="110"/>
      <c r="H9" s="111"/>
      <c r="I9" s="112" t="s">
        <v>71</v>
      </c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4"/>
      <c r="AB9" t="s">
        <v>69</v>
      </c>
    </row>
    <row r="10" spans="2:30" ht="13.5" customHeight="1" x14ac:dyDescent="0.4">
      <c r="B10" s="115"/>
      <c r="C10" s="116"/>
      <c r="D10" s="116"/>
      <c r="E10" s="116"/>
      <c r="F10" s="116"/>
      <c r="G10" s="116"/>
      <c r="H10" s="117"/>
      <c r="I10" s="118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20"/>
      <c r="AB10">
        <v>200</v>
      </c>
    </row>
    <row r="11" spans="2:30" ht="13.5" customHeight="1" x14ac:dyDescent="0.4">
      <c r="B11" s="115"/>
      <c r="C11" s="116"/>
      <c r="D11" s="116"/>
      <c r="E11" s="116"/>
      <c r="F11" s="116"/>
      <c r="G11" s="116"/>
      <c r="H11" s="117"/>
      <c r="I11" s="118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20"/>
    </row>
    <row r="12" spans="2:30" ht="13.5" customHeight="1" thickBot="1" x14ac:dyDescent="0.45">
      <c r="B12" s="121"/>
      <c r="C12" s="122"/>
      <c r="D12" s="122"/>
      <c r="E12" s="122"/>
      <c r="F12" s="122"/>
      <c r="G12" s="122"/>
      <c r="H12" s="123"/>
      <c r="I12" s="124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6"/>
    </row>
    <row r="13" spans="2:30" ht="18.75" customHeight="1" x14ac:dyDescent="0.4">
      <c r="B13" s="127" t="s">
        <v>10</v>
      </c>
      <c r="C13" s="128" t="s">
        <v>9</v>
      </c>
      <c r="D13" s="128" t="s">
        <v>8</v>
      </c>
      <c r="E13" s="128" t="s">
        <v>28</v>
      </c>
      <c r="F13" s="129" t="s">
        <v>44</v>
      </c>
      <c r="G13" s="130" t="s">
        <v>41</v>
      </c>
      <c r="H13" s="131"/>
      <c r="I13" s="132" t="s">
        <v>7</v>
      </c>
      <c r="J13" s="132"/>
      <c r="K13" s="132"/>
      <c r="L13" s="132"/>
      <c r="M13" s="133" t="s">
        <v>6</v>
      </c>
      <c r="N13" s="134" t="s">
        <v>11</v>
      </c>
      <c r="O13" s="135"/>
      <c r="P13" s="135"/>
      <c r="Q13" s="136"/>
      <c r="R13" s="134" t="s">
        <v>5</v>
      </c>
      <c r="S13" s="135"/>
      <c r="T13" s="136"/>
      <c r="U13" s="135" t="s">
        <v>72</v>
      </c>
      <c r="V13" s="135"/>
      <c r="W13" s="135"/>
      <c r="X13" s="137" t="s">
        <v>27</v>
      </c>
      <c r="Y13" s="2"/>
      <c r="AD13" t="s">
        <v>35</v>
      </c>
    </row>
    <row r="14" spans="2:30" ht="18.75" customHeight="1" x14ac:dyDescent="0.4">
      <c r="B14" s="138"/>
      <c r="C14" s="139"/>
      <c r="D14" s="139"/>
      <c r="E14" s="139"/>
      <c r="F14" s="139"/>
      <c r="G14" s="140"/>
      <c r="H14" s="141"/>
      <c r="I14" s="142"/>
      <c r="J14" s="142"/>
      <c r="K14" s="142"/>
      <c r="L14" s="142"/>
      <c r="M14" s="143"/>
      <c r="N14" s="144"/>
      <c r="O14" s="145"/>
      <c r="P14" s="145"/>
      <c r="Q14" s="146"/>
      <c r="R14" s="147"/>
      <c r="S14" s="148"/>
      <c r="T14" s="149"/>
      <c r="U14" s="148"/>
      <c r="V14" s="148"/>
      <c r="W14" s="148"/>
      <c r="X14" s="150"/>
      <c r="AD14" t="s">
        <v>36</v>
      </c>
    </row>
    <row r="15" spans="2:30" ht="18.75" customHeight="1" x14ac:dyDescent="0.4">
      <c r="B15" s="138"/>
      <c r="C15" s="139"/>
      <c r="D15" s="139"/>
      <c r="E15" s="139"/>
      <c r="F15" s="139"/>
      <c r="G15" s="151"/>
      <c r="H15" s="152"/>
      <c r="I15" s="142"/>
      <c r="J15" s="142"/>
      <c r="K15" s="142"/>
      <c r="L15" s="142"/>
      <c r="M15" s="143"/>
      <c r="N15" s="144" t="s">
        <v>13</v>
      </c>
      <c r="O15" s="145"/>
      <c r="P15" s="146"/>
      <c r="Q15" s="153" t="s">
        <v>75</v>
      </c>
      <c r="R15" s="144"/>
      <c r="S15" s="145"/>
      <c r="T15" s="146"/>
      <c r="U15" s="145"/>
      <c r="V15" s="145"/>
      <c r="W15" s="145"/>
      <c r="X15" s="150"/>
    </row>
    <row r="16" spans="2:30" ht="18.75" customHeight="1" thickBot="1" x14ac:dyDescent="0.45">
      <c r="B16" s="154"/>
      <c r="C16" s="155"/>
      <c r="D16" s="155"/>
      <c r="E16" s="155"/>
      <c r="F16" s="155"/>
      <c r="G16" s="156" t="s">
        <v>42</v>
      </c>
      <c r="H16" s="157" t="s">
        <v>43</v>
      </c>
      <c r="I16" s="158"/>
      <c r="J16" s="158"/>
      <c r="K16" s="158"/>
      <c r="L16" s="158"/>
      <c r="M16" s="159"/>
      <c r="N16" s="160" t="s">
        <v>37</v>
      </c>
      <c r="O16" s="161" t="s">
        <v>14</v>
      </c>
      <c r="P16" s="162" t="s">
        <v>3</v>
      </c>
      <c r="Q16" s="163" t="s">
        <v>76</v>
      </c>
      <c r="R16" s="164">
        <v>1220</v>
      </c>
      <c r="S16" s="165" t="s">
        <v>4</v>
      </c>
      <c r="T16" s="166" t="s">
        <v>3</v>
      </c>
      <c r="U16" s="167">
        <v>200</v>
      </c>
      <c r="V16" s="168" t="s">
        <v>4</v>
      </c>
      <c r="W16" s="169" t="s">
        <v>3</v>
      </c>
      <c r="X16" s="170"/>
      <c r="AD16" s="24"/>
    </row>
    <row r="17" spans="2:28" ht="54.95" customHeight="1" x14ac:dyDescent="0.4">
      <c r="B17" s="171">
        <v>1</v>
      </c>
      <c r="C17" s="39"/>
      <c r="D17" s="40"/>
      <c r="E17" s="41"/>
      <c r="F17" s="39"/>
      <c r="G17" s="54"/>
      <c r="H17" s="42"/>
      <c r="I17" s="172">
        <f t="shared" ref="I17" si="0">H17-G17</f>
        <v>0</v>
      </c>
      <c r="J17" s="173" t="s">
        <v>1</v>
      </c>
      <c r="K17" s="172">
        <f t="shared" ref="K17" si="1">I17+1</f>
        <v>1</v>
      </c>
      <c r="L17" s="174" t="s">
        <v>2</v>
      </c>
      <c r="M17" s="175">
        <f t="shared" ref="M17:M56" si="2">ROUNDUP(I17/5,0)</f>
        <v>0</v>
      </c>
      <c r="N17" s="176" t="str">
        <f t="shared" ref="N17:N56" si="3">IF(E17="年少未満",0,IF(E17="年少以上",300,IF(E17="小学生",600,IF(E17="中学生",600,IF(E17="高校生",600,IF(E17="特別支援学校生",600,IF(E17="高等専門学校生(3年生以下)",600,IF(E17="高等専門学校生(4年生以上)",1200,IF(E17="大学生",1200,IF(E17="短期大学生",1200,IF(E17="専修学校生",1200,IF(E17="その他の学生",1200,IF(E17="社会人",2500,IF(E17="指導者・関係者",2500,"0"))))))))))))))</f>
        <v>0</v>
      </c>
      <c r="O17" s="177">
        <f>I17</f>
        <v>0</v>
      </c>
      <c r="P17" s="178">
        <f>N17*O17</f>
        <v>0</v>
      </c>
      <c r="Q17" s="177">
        <f>IF(AND(OR(E17="年少以上"),P17&gt;900),900,(IF(AND(OR(E17="小学生",E17="中学生",E17="高校生",E17="高等専門学校生(3年生以下)"),P17&gt;1800),1800,(IF(AND(OR(E17="高等専門学校生(4年生以上)",E17="大学生",E17="短期大学生",E17="専修学校生",E17="その他の学生"),P17&gt;7500),7500,P17)))))</f>
        <v>0</v>
      </c>
      <c r="R17" s="179">
        <f>IF(F17="有",1220,0)</f>
        <v>0</v>
      </c>
      <c r="S17" s="43">
        <f>I17</f>
        <v>0</v>
      </c>
      <c r="T17" s="180">
        <f>R17*S17</f>
        <v>0</v>
      </c>
      <c r="U17" s="181">
        <v>200</v>
      </c>
      <c r="V17" s="182">
        <f>I17</f>
        <v>0</v>
      </c>
      <c r="W17" s="180">
        <f>U17*V17</f>
        <v>0</v>
      </c>
      <c r="X17" s="183">
        <f>Q17+T17+W17</f>
        <v>0</v>
      </c>
    </row>
    <row r="18" spans="2:28" ht="54.95" customHeight="1" x14ac:dyDescent="0.4">
      <c r="B18" s="171">
        <v>2</v>
      </c>
      <c r="C18" s="39"/>
      <c r="D18" s="40"/>
      <c r="E18" s="41"/>
      <c r="F18" s="39"/>
      <c r="G18" s="44"/>
      <c r="H18" s="42"/>
      <c r="I18" s="172">
        <f t="shared" ref="I18:I56" si="4">H18-G18</f>
        <v>0</v>
      </c>
      <c r="J18" s="173" t="s">
        <v>1</v>
      </c>
      <c r="K18" s="172">
        <f t="shared" ref="K18:K56" si="5">I18+1</f>
        <v>1</v>
      </c>
      <c r="L18" s="174" t="s">
        <v>2</v>
      </c>
      <c r="M18" s="184">
        <f t="shared" si="2"/>
        <v>0</v>
      </c>
      <c r="N18" s="176" t="str">
        <f t="shared" si="3"/>
        <v>0</v>
      </c>
      <c r="O18" s="177">
        <f t="shared" ref="O18:O56" si="6">I18</f>
        <v>0</v>
      </c>
      <c r="P18" s="178">
        <f t="shared" ref="P18:P56" si="7">N18*O18</f>
        <v>0</v>
      </c>
      <c r="Q18" s="177">
        <f t="shared" ref="Q18:Q56" si="8">IF(AND(OR(E18="年少以上"),P18&gt;900),900,(IF(AND(OR(E18="小学生",E18="中学生",E18="高校生",E18="高等専門学校生(3年生以下)"),P18&gt;1800),1800,(IF(AND(OR(E18="高等専門学校生(4年生以上)",E18="大学生",E18="短期大学生",E18="専修学校生",E18="その他の学生"),P18&gt;7500),7500,P18)))))</f>
        <v>0</v>
      </c>
      <c r="R18" s="185">
        <f t="shared" ref="R18:R56" si="9">IF(F18="有",1220,0)</f>
        <v>0</v>
      </c>
      <c r="S18" s="43">
        <f t="shared" ref="S18:S56" si="10">I18</f>
        <v>0</v>
      </c>
      <c r="T18" s="186">
        <f t="shared" ref="T18:T56" si="11">R18*S18</f>
        <v>0</v>
      </c>
      <c r="U18" s="181">
        <v>200</v>
      </c>
      <c r="V18" s="182">
        <f t="shared" ref="V18:V56" si="12">I18</f>
        <v>0</v>
      </c>
      <c r="W18" s="186">
        <f t="shared" ref="W18:W56" si="13">U18*V18</f>
        <v>0</v>
      </c>
      <c r="X18" s="183">
        <f t="shared" ref="X18:X56" si="14">Q18+T18+W18</f>
        <v>0</v>
      </c>
    </row>
    <row r="19" spans="2:28" ht="54.95" customHeight="1" x14ac:dyDescent="0.4">
      <c r="B19" s="171">
        <v>3</v>
      </c>
      <c r="C19" s="39"/>
      <c r="D19" s="40"/>
      <c r="E19" s="41"/>
      <c r="F19" s="39"/>
      <c r="G19" s="44"/>
      <c r="H19" s="42"/>
      <c r="I19" s="172">
        <f t="shared" si="4"/>
        <v>0</v>
      </c>
      <c r="J19" s="173" t="s">
        <v>1</v>
      </c>
      <c r="K19" s="172">
        <f t="shared" si="5"/>
        <v>1</v>
      </c>
      <c r="L19" s="174" t="s">
        <v>0</v>
      </c>
      <c r="M19" s="184">
        <f t="shared" si="2"/>
        <v>0</v>
      </c>
      <c r="N19" s="176" t="str">
        <f t="shared" si="3"/>
        <v>0</v>
      </c>
      <c r="O19" s="177">
        <f t="shared" si="6"/>
        <v>0</v>
      </c>
      <c r="P19" s="178">
        <f t="shared" si="7"/>
        <v>0</v>
      </c>
      <c r="Q19" s="177">
        <f t="shared" si="8"/>
        <v>0</v>
      </c>
      <c r="R19" s="185">
        <f t="shared" si="9"/>
        <v>0</v>
      </c>
      <c r="S19" s="43">
        <f t="shared" si="10"/>
        <v>0</v>
      </c>
      <c r="T19" s="187">
        <f t="shared" si="11"/>
        <v>0</v>
      </c>
      <c r="U19" s="181">
        <v>200</v>
      </c>
      <c r="V19" s="182">
        <f t="shared" si="12"/>
        <v>0</v>
      </c>
      <c r="W19" s="187">
        <f t="shared" si="13"/>
        <v>0</v>
      </c>
      <c r="X19" s="183">
        <f t="shared" si="14"/>
        <v>0</v>
      </c>
    </row>
    <row r="20" spans="2:28" ht="54.95" customHeight="1" x14ac:dyDescent="0.4">
      <c r="B20" s="188">
        <v>4</v>
      </c>
      <c r="C20" s="39"/>
      <c r="D20" s="40"/>
      <c r="E20" s="41"/>
      <c r="F20" s="39"/>
      <c r="G20" s="44"/>
      <c r="H20" s="42"/>
      <c r="I20" s="172">
        <f t="shared" si="4"/>
        <v>0</v>
      </c>
      <c r="J20" s="173" t="s">
        <v>1</v>
      </c>
      <c r="K20" s="172">
        <f t="shared" si="5"/>
        <v>1</v>
      </c>
      <c r="L20" s="174" t="s">
        <v>0</v>
      </c>
      <c r="M20" s="184">
        <f t="shared" si="2"/>
        <v>0</v>
      </c>
      <c r="N20" s="176" t="str">
        <f t="shared" si="3"/>
        <v>0</v>
      </c>
      <c r="O20" s="177">
        <f t="shared" si="6"/>
        <v>0</v>
      </c>
      <c r="P20" s="178">
        <f t="shared" si="7"/>
        <v>0</v>
      </c>
      <c r="Q20" s="189">
        <f t="shared" si="8"/>
        <v>0</v>
      </c>
      <c r="R20" s="181">
        <f t="shared" si="9"/>
        <v>0</v>
      </c>
      <c r="S20" s="43">
        <f t="shared" si="10"/>
        <v>0</v>
      </c>
      <c r="T20" s="186">
        <f t="shared" si="11"/>
        <v>0</v>
      </c>
      <c r="U20" s="181">
        <v>200</v>
      </c>
      <c r="V20" s="182">
        <f t="shared" si="12"/>
        <v>0</v>
      </c>
      <c r="W20" s="186">
        <f t="shared" si="13"/>
        <v>0</v>
      </c>
      <c r="X20" s="183">
        <f t="shared" si="14"/>
        <v>0</v>
      </c>
    </row>
    <row r="21" spans="2:28" ht="54.95" customHeight="1" x14ac:dyDescent="0.4">
      <c r="B21" s="171">
        <v>5</v>
      </c>
      <c r="C21" s="39"/>
      <c r="D21" s="40"/>
      <c r="E21" s="41"/>
      <c r="F21" s="39"/>
      <c r="G21" s="44"/>
      <c r="H21" s="42"/>
      <c r="I21" s="172">
        <f t="shared" si="4"/>
        <v>0</v>
      </c>
      <c r="J21" s="173" t="s">
        <v>1</v>
      </c>
      <c r="K21" s="172">
        <f t="shared" si="5"/>
        <v>1</v>
      </c>
      <c r="L21" s="174" t="s">
        <v>0</v>
      </c>
      <c r="M21" s="184">
        <f t="shared" si="2"/>
        <v>0</v>
      </c>
      <c r="N21" s="176" t="str">
        <f t="shared" si="3"/>
        <v>0</v>
      </c>
      <c r="O21" s="177">
        <f t="shared" si="6"/>
        <v>0</v>
      </c>
      <c r="P21" s="178">
        <f t="shared" si="7"/>
        <v>0</v>
      </c>
      <c r="Q21" s="177">
        <f t="shared" si="8"/>
        <v>0</v>
      </c>
      <c r="R21" s="185">
        <f t="shared" si="9"/>
        <v>0</v>
      </c>
      <c r="S21" s="43">
        <f t="shared" si="10"/>
        <v>0</v>
      </c>
      <c r="T21" s="178">
        <f t="shared" si="11"/>
        <v>0</v>
      </c>
      <c r="U21" s="181">
        <v>200</v>
      </c>
      <c r="V21" s="182">
        <f t="shared" si="12"/>
        <v>0</v>
      </c>
      <c r="W21" s="178">
        <f t="shared" si="13"/>
        <v>0</v>
      </c>
      <c r="X21" s="183">
        <f t="shared" si="14"/>
        <v>0</v>
      </c>
    </row>
    <row r="22" spans="2:28" ht="54.95" customHeight="1" x14ac:dyDescent="0.4">
      <c r="B22" s="171">
        <v>6</v>
      </c>
      <c r="C22" s="39"/>
      <c r="D22" s="40"/>
      <c r="E22" s="41"/>
      <c r="F22" s="39"/>
      <c r="G22" s="44"/>
      <c r="H22" s="42"/>
      <c r="I22" s="172">
        <f t="shared" si="4"/>
        <v>0</v>
      </c>
      <c r="J22" s="173" t="s">
        <v>1</v>
      </c>
      <c r="K22" s="172">
        <f t="shared" si="5"/>
        <v>1</v>
      </c>
      <c r="L22" s="174" t="s">
        <v>0</v>
      </c>
      <c r="M22" s="184">
        <f t="shared" si="2"/>
        <v>0</v>
      </c>
      <c r="N22" s="176" t="str">
        <f t="shared" si="3"/>
        <v>0</v>
      </c>
      <c r="O22" s="177">
        <f t="shared" si="6"/>
        <v>0</v>
      </c>
      <c r="P22" s="178">
        <f t="shared" si="7"/>
        <v>0</v>
      </c>
      <c r="Q22" s="189">
        <f t="shared" si="8"/>
        <v>0</v>
      </c>
      <c r="R22" s="181">
        <f t="shared" si="9"/>
        <v>0</v>
      </c>
      <c r="S22" s="43">
        <f t="shared" si="10"/>
        <v>0</v>
      </c>
      <c r="T22" s="186">
        <f t="shared" si="11"/>
        <v>0</v>
      </c>
      <c r="U22" s="181">
        <v>200</v>
      </c>
      <c r="V22" s="182">
        <f t="shared" si="12"/>
        <v>0</v>
      </c>
      <c r="W22" s="186">
        <f t="shared" si="13"/>
        <v>0</v>
      </c>
      <c r="X22" s="183">
        <f t="shared" si="14"/>
        <v>0</v>
      </c>
    </row>
    <row r="23" spans="2:28" ht="54.95" customHeight="1" x14ac:dyDescent="0.4">
      <c r="B23" s="188">
        <v>7</v>
      </c>
      <c r="C23" s="39"/>
      <c r="D23" s="40"/>
      <c r="E23" s="41"/>
      <c r="F23" s="39"/>
      <c r="G23" s="44"/>
      <c r="H23" s="42"/>
      <c r="I23" s="172">
        <f t="shared" si="4"/>
        <v>0</v>
      </c>
      <c r="J23" s="173" t="s">
        <v>1</v>
      </c>
      <c r="K23" s="172">
        <f t="shared" si="5"/>
        <v>1</v>
      </c>
      <c r="L23" s="174" t="s">
        <v>0</v>
      </c>
      <c r="M23" s="184">
        <f t="shared" si="2"/>
        <v>0</v>
      </c>
      <c r="N23" s="176" t="str">
        <f t="shared" si="3"/>
        <v>0</v>
      </c>
      <c r="O23" s="177">
        <f t="shared" si="6"/>
        <v>0</v>
      </c>
      <c r="P23" s="178">
        <f t="shared" si="7"/>
        <v>0</v>
      </c>
      <c r="Q23" s="190">
        <f t="shared" si="8"/>
        <v>0</v>
      </c>
      <c r="R23" s="181">
        <f t="shared" si="9"/>
        <v>0</v>
      </c>
      <c r="S23" s="43">
        <f t="shared" si="10"/>
        <v>0</v>
      </c>
      <c r="T23" s="186">
        <f t="shared" si="11"/>
        <v>0</v>
      </c>
      <c r="U23" s="181">
        <v>200</v>
      </c>
      <c r="V23" s="182">
        <f t="shared" si="12"/>
        <v>0</v>
      </c>
      <c r="W23" s="186">
        <f t="shared" si="13"/>
        <v>0</v>
      </c>
      <c r="X23" s="183">
        <f t="shared" si="14"/>
        <v>0</v>
      </c>
    </row>
    <row r="24" spans="2:28" ht="54.95" customHeight="1" x14ac:dyDescent="0.4">
      <c r="B24" s="171">
        <v>8</v>
      </c>
      <c r="C24" s="39"/>
      <c r="D24" s="40"/>
      <c r="E24" s="41"/>
      <c r="F24" s="39"/>
      <c r="G24" s="44"/>
      <c r="H24" s="42"/>
      <c r="I24" s="172">
        <f t="shared" si="4"/>
        <v>0</v>
      </c>
      <c r="J24" s="173" t="s">
        <v>1</v>
      </c>
      <c r="K24" s="172">
        <f t="shared" si="5"/>
        <v>1</v>
      </c>
      <c r="L24" s="174" t="s">
        <v>0</v>
      </c>
      <c r="M24" s="184">
        <f t="shared" si="2"/>
        <v>0</v>
      </c>
      <c r="N24" s="176" t="str">
        <f t="shared" si="3"/>
        <v>0</v>
      </c>
      <c r="O24" s="177">
        <f t="shared" si="6"/>
        <v>0</v>
      </c>
      <c r="P24" s="178">
        <f t="shared" si="7"/>
        <v>0</v>
      </c>
      <c r="Q24" s="190">
        <f t="shared" si="8"/>
        <v>0</v>
      </c>
      <c r="R24" s="181">
        <f t="shared" si="9"/>
        <v>0</v>
      </c>
      <c r="S24" s="43">
        <f t="shared" si="10"/>
        <v>0</v>
      </c>
      <c r="T24" s="187">
        <f t="shared" si="11"/>
        <v>0</v>
      </c>
      <c r="U24" s="181">
        <v>200</v>
      </c>
      <c r="V24" s="182">
        <f t="shared" si="12"/>
        <v>0</v>
      </c>
      <c r="W24" s="187">
        <f t="shared" si="13"/>
        <v>0</v>
      </c>
      <c r="X24" s="183">
        <f t="shared" si="14"/>
        <v>0</v>
      </c>
    </row>
    <row r="25" spans="2:28" ht="54.95" customHeight="1" x14ac:dyDescent="0.4">
      <c r="B25" s="171">
        <v>9</v>
      </c>
      <c r="C25" s="39"/>
      <c r="D25" s="40"/>
      <c r="E25" s="41"/>
      <c r="F25" s="39"/>
      <c r="G25" s="44"/>
      <c r="H25" s="42"/>
      <c r="I25" s="172">
        <f t="shared" si="4"/>
        <v>0</v>
      </c>
      <c r="J25" s="173" t="s">
        <v>1</v>
      </c>
      <c r="K25" s="172">
        <f t="shared" si="5"/>
        <v>1</v>
      </c>
      <c r="L25" s="174" t="s">
        <v>0</v>
      </c>
      <c r="M25" s="184">
        <f t="shared" si="2"/>
        <v>0</v>
      </c>
      <c r="N25" s="176" t="str">
        <f t="shared" si="3"/>
        <v>0</v>
      </c>
      <c r="O25" s="177">
        <f t="shared" si="6"/>
        <v>0</v>
      </c>
      <c r="P25" s="178">
        <f t="shared" si="7"/>
        <v>0</v>
      </c>
      <c r="Q25" s="190">
        <f t="shared" si="8"/>
        <v>0</v>
      </c>
      <c r="R25" s="181">
        <f t="shared" si="9"/>
        <v>0</v>
      </c>
      <c r="S25" s="43">
        <f t="shared" si="10"/>
        <v>0</v>
      </c>
      <c r="T25" s="191">
        <f t="shared" si="11"/>
        <v>0</v>
      </c>
      <c r="U25" s="181">
        <v>200</v>
      </c>
      <c r="V25" s="182">
        <f t="shared" si="12"/>
        <v>0</v>
      </c>
      <c r="W25" s="191">
        <f t="shared" si="13"/>
        <v>0</v>
      </c>
      <c r="X25" s="183">
        <f t="shared" si="14"/>
        <v>0</v>
      </c>
      <c r="AB25" s="4"/>
    </row>
    <row r="26" spans="2:28" ht="54.95" customHeight="1" x14ac:dyDescent="0.4">
      <c r="B26" s="188">
        <v>10</v>
      </c>
      <c r="C26" s="39"/>
      <c r="D26" s="40"/>
      <c r="E26" s="41"/>
      <c r="F26" s="39"/>
      <c r="G26" s="44"/>
      <c r="H26" s="45"/>
      <c r="I26" s="192">
        <f t="shared" si="4"/>
        <v>0</v>
      </c>
      <c r="J26" s="173" t="s">
        <v>1</v>
      </c>
      <c r="K26" s="172">
        <f t="shared" si="5"/>
        <v>1</v>
      </c>
      <c r="L26" s="174" t="s">
        <v>0</v>
      </c>
      <c r="M26" s="184">
        <f t="shared" si="2"/>
        <v>0</v>
      </c>
      <c r="N26" s="176" t="str">
        <f t="shared" si="3"/>
        <v>0</v>
      </c>
      <c r="O26" s="177">
        <f t="shared" si="6"/>
        <v>0</v>
      </c>
      <c r="P26" s="178">
        <f t="shared" si="7"/>
        <v>0</v>
      </c>
      <c r="Q26" s="190">
        <f t="shared" si="8"/>
        <v>0</v>
      </c>
      <c r="R26" s="181">
        <f t="shared" si="9"/>
        <v>0</v>
      </c>
      <c r="S26" s="43">
        <f t="shared" si="10"/>
        <v>0</v>
      </c>
      <c r="T26" s="191">
        <f t="shared" si="11"/>
        <v>0</v>
      </c>
      <c r="U26" s="181">
        <v>200</v>
      </c>
      <c r="V26" s="182">
        <f t="shared" si="12"/>
        <v>0</v>
      </c>
      <c r="W26" s="191">
        <f t="shared" si="13"/>
        <v>0</v>
      </c>
      <c r="X26" s="183">
        <f t="shared" si="14"/>
        <v>0</v>
      </c>
    </row>
    <row r="27" spans="2:28" ht="54.95" customHeight="1" x14ac:dyDescent="0.4">
      <c r="B27" s="171">
        <v>11</v>
      </c>
      <c r="C27" s="46"/>
      <c r="D27" s="40"/>
      <c r="E27" s="41"/>
      <c r="F27" s="39"/>
      <c r="G27" s="44"/>
      <c r="H27" s="45"/>
      <c r="I27" s="192">
        <f t="shared" si="4"/>
        <v>0</v>
      </c>
      <c r="J27" s="173" t="s">
        <v>1</v>
      </c>
      <c r="K27" s="172">
        <f t="shared" si="5"/>
        <v>1</v>
      </c>
      <c r="L27" s="174" t="s">
        <v>0</v>
      </c>
      <c r="M27" s="184">
        <f t="shared" si="2"/>
        <v>0</v>
      </c>
      <c r="N27" s="176" t="str">
        <f t="shared" si="3"/>
        <v>0</v>
      </c>
      <c r="O27" s="177">
        <f t="shared" si="6"/>
        <v>0</v>
      </c>
      <c r="P27" s="178">
        <f t="shared" si="7"/>
        <v>0</v>
      </c>
      <c r="Q27" s="190">
        <f t="shared" si="8"/>
        <v>0</v>
      </c>
      <c r="R27" s="181">
        <f t="shared" si="9"/>
        <v>0</v>
      </c>
      <c r="S27" s="43">
        <f t="shared" si="10"/>
        <v>0</v>
      </c>
      <c r="T27" s="191">
        <f t="shared" si="11"/>
        <v>0</v>
      </c>
      <c r="U27" s="181">
        <v>200</v>
      </c>
      <c r="V27" s="182">
        <f t="shared" si="12"/>
        <v>0</v>
      </c>
      <c r="W27" s="191">
        <f t="shared" si="13"/>
        <v>0</v>
      </c>
      <c r="X27" s="183">
        <f t="shared" si="14"/>
        <v>0</v>
      </c>
    </row>
    <row r="28" spans="2:28" ht="54.95" customHeight="1" x14ac:dyDescent="0.4">
      <c r="B28" s="171">
        <v>12</v>
      </c>
      <c r="C28" s="39"/>
      <c r="D28" s="40"/>
      <c r="E28" s="41"/>
      <c r="F28" s="39"/>
      <c r="G28" s="44"/>
      <c r="H28" s="47"/>
      <c r="I28" s="172">
        <f t="shared" si="4"/>
        <v>0</v>
      </c>
      <c r="J28" s="173" t="s">
        <v>1</v>
      </c>
      <c r="K28" s="172">
        <f t="shared" si="5"/>
        <v>1</v>
      </c>
      <c r="L28" s="174" t="s">
        <v>0</v>
      </c>
      <c r="M28" s="184">
        <f t="shared" si="2"/>
        <v>0</v>
      </c>
      <c r="N28" s="176" t="str">
        <f t="shared" si="3"/>
        <v>0</v>
      </c>
      <c r="O28" s="177">
        <f t="shared" si="6"/>
        <v>0</v>
      </c>
      <c r="P28" s="178">
        <f t="shared" si="7"/>
        <v>0</v>
      </c>
      <c r="Q28" s="190">
        <f t="shared" si="8"/>
        <v>0</v>
      </c>
      <c r="R28" s="181">
        <f t="shared" si="9"/>
        <v>0</v>
      </c>
      <c r="S28" s="43">
        <f t="shared" si="10"/>
        <v>0</v>
      </c>
      <c r="T28" s="191">
        <f t="shared" si="11"/>
        <v>0</v>
      </c>
      <c r="U28" s="181">
        <v>200</v>
      </c>
      <c r="V28" s="182">
        <f t="shared" si="12"/>
        <v>0</v>
      </c>
      <c r="W28" s="191">
        <f t="shared" si="13"/>
        <v>0</v>
      </c>
      <c r="X28" s="183">
        <f t="shared" si="14"/>
        <v>0</v>
      </c>
    </row>
    <row r="29" spans="2:28" ht="54.95" customHeight="1" x14ac:dyDescent="0.4">
      <c r="B29" s="188">
        <v>13</v>
      </c>
      <c r="C29" s="39"/>
      <c r="D29" s="40"/>
      <c r="E29" s="41"/>
      <c r="F29" s="39"/>
      <c r="G29" s="44"/>
      <c r="H29" s="42"/>
      <c r="I29" s="172">
        <f t="shared" si="4"/>
        <v>0</v>
      </c>
      <c r="J29" s="173" t="s">
        <v>1</v>
      </c>
      <c r="K29" s="172">
        <f t="shared" si="5"/>
        <v>1</v>
      </c>
      <c r="L29" s="193" t="s">
        <v>0</v>
      </c>
      <c r="M29" s="194">
        <f t="shared" si="2"/>
        <v>0</v>
      </c>
      <c r="N29" s="176" t="str">
        <f t="shared" si="3"/>
        <v>0</v>
      </c>
      <c r="O29" s="177">
        <f t="shared" si="6"/>
        <v>0</v>
      </c>
      <c r="P29" s="178">
        <f t="shared" si="7"/>
        <v>0</v>
      </c>
      <c r="Q29" s="190">
        <f t="shared" si="8"/>
        <v>0</v>
      </c>
      <c r="R29" s="181">
        <f t="shared" si="9"/>
        <v>0</v>
      </c>
      <c r="S29" s="43">
        <f t="shared" si="10"/>
        <v>0</v>
      </c>
      <c r="T29" s="191">
        <f t="shared" si="11"/>
        <v>0</v>
      </c>
      <c r="U29" s="181">
        <v>200</v>
      </c>
      <c r="V29" s="182">
        <f t="shared" si="12"/>
        <v>0</v>
      </c>
      <c r="W29" s="191">
        <f t="shared" si="13"/>
        <v>0</v>
      </c>
      <c r="X29" s="183">
        <f t="shared" si="14"/>
        <v>0</v>
      </c>
    </row>
    <row r="30" spans="2:28" ht="54.95" customHeight="1" x14ac:dyDescent="0.4">
      <c r="B30" s="171">
        <v>14</v>
      </c>
      <c r="C30" s="39"/>
      <c r="D30" s="40"/>
      <c r="E30" s="41"/>
      <c r="F30" s="39"/>
      <c r="G30" s="44"/>
      <c r="H30" s="42"/>
      <c r="I30" s="172">
        <f t="shared" si="4"/>
        <v>0</v>
      </c>
      <c r="J30" s="173" t="s">
        <v>1</v>
      </c>
      <c r="K30" s="172">
        <f t="shared" si="5"/>
        <v>1</v>
      </c>
      <c r="L30" s="174" t="s">
        <v>0</v>
      </c>
      <c r="M30" s="195">
        <f t="shared" si="2"/>
        <v>0</v>
      </c>
      <c r="N30" s="176" t="str">
        <f t="shared" si="3"/>
        <v>0</v>
      </c>
      <c r="O30" s="177">
        <f t="shared" si="6"/>
        <v>0</v>
      </c>
      <c r="P30" s="178">
        <f t="shared" si="7"/>
        <v>0</v>
      </c>
      <c r="Q30" s="190">
        <f t="shared" si="8"/>
        <v>0</v>
      </c>
      <c r="R30" s="181">
        <f t="shared" si="9"/>
        <v>0</v>
      </c>
      <c r="S30" s="43">
        <f t="shared" si="10"/>
        <v>0</v>
      </c>
      <c r="T30" s="186">
        <f t="shared" si="11"/>
        <v>0</v>
      </c>
      <c r="U30" s="181">
        <v>200</v>
      </c>
      <c r="V30" s="182">
        <f t="shared" si="12"/>
        <v>0</v>
      </c>
      <c r="W30" s="186">
        <f t="shared" si="13"/>
        <v>0</v>
      </c>
      <c r="X30" s="183">
        <f t="shared" si="14"/>
        <v>0</v>
      </c>
    </row>
    <row r="31" spans="2:28" ht="54.95" customHeight="1" x14ac:dyDescent="0.4">
      <c r="B31" s="171">
        <v>15</v>
      </c>
      <c r="C31" s="39"/>
      <c r="D31" s="40"/>
      <c r="E31" s="41"/>
      <c r="F31" s="39"/>
      <c r="G31" s="44"/>
      <c r="H31" s="42"/>
      <c r="I31" s="172">
        <f t="shared" si="4"/>
        <v>0</v>
      </c>
      <c r="J31" s="173" t="s">
        <v>1</v>
      </c>
      <c r="K31" s="172">
        <f t="shared" si="5"/>
        <v>1</v>
      </c>
      <c r="L31" s="174" t="s">
        <v>0</v>
      </c>
      <c r="M31" s="195">
        <f t="shared" si="2"/>
        <v>0</v>
      </c>
      <c r="N31" s="176" t="str">
        <f t="shared" si="3"/>
        <v>0</v>
      </c>
      <c r="O31" s="177">
        <f t="shared" si="6"/>
        <v>0</v>
      </c>
      <c r="P31" s="178">
        <f t="shared" si="7"/>
        <v>0</v>
      </c>
      <c r="Q31" s="190">
        <f t="shared" si="8"/>
        <v>0</v>
      </c>
      <c r="R31" s="181">
        <f t="shared" si="9"/>
        <v>0</v>
      </c>
      <c r="S31" s="43">
        <f t="shared" si="10"/>
        <v>0</v>
      </c>
      <c r="T31" s="187">
        <f t="shared" si="11"/>
        <v>0</v>
      </c>
      <c r="U31" s="181">
        <v>200</v>
      </c>
      <c r="V31" s="182">
        <f t="shared" si="12"/>
        <v>0</v>
      </c>
      <c r="W31" s="187">
        <f t="shared" si="13"/>
        <v>0</v>
      </c>
      <c r="X31" s="183">
        <f t="shared" si="14"/>
        <v>0</v>
      </c>
    </row>
    <row r="32" spans="2:28" ht="54.95" customHeight="1" x14ac:dyDescent="0.4">
      <c r="B32" s="188">
        <v>16</v>
      </c>
      <c r="C32" s="39"/>
      <c r="D32" s="40"/>
      <c r="E32" s="41"/>
      <c r="F32" s="39"/>
      <c r="G32" s="44"/>
      <c r="H32" s="42"/>
      <c r="I32" s="172">
        <f t="shared" si="4"/>
        <v>0</v>
      </c>
      <c r="J32" s="173" t="s">
        <v>1</v>
      </c>
      <c r="K32" s="172">
        <f t="shared" si="5"/>
        <v>1</v>
      </c>
      <c r="L32" s="174" t="s">
        <v>0</v>
      </c>
      <c r="M32" s="195">
        <f t="shared" si="2"/>
        <v>0</v>
      </c>
      <c r="N32" s="176" t="str">
        <f t="shared" si="3"/>
        <v>0</v>
      </c>
      <c r="O32" s="177">
        <f t="shared" si="6"/>
        <v>0</v>
      </c>
      <c r="P32" s="178">
        <f t="shared" si="7"/>
        <v>0</v>
      </c>
      <c r="Q32" s="190">
        <f t="shared" si="8"/>
        <v>0</v>
      </c>
      <c r="R32" s="181">
        <f t="shared" si="9"/>
        <v>0</v>
      </c>
      <c r="S32" s="43">
        <f t="shared" si="10"/>
        <v>0</v>
      </c>
      <c r="T32" s="191">
        <f t="shared" si="11"/>
        <v>0</v>
      </c>
      <c r="U32" s="181">
        <v>200</v>
      </c>
      <c r="V32" s="182">
        <f t="shared" si="12"/>
        <v>0</v>
      </c>
      <c r="W32" s="191">
        <f t="shared" si="13"/>
        <v>0</v>
      </c>
      <c r="X32" s="183">
        <f t="shared" si="14"/>
        <v>0</v>
      </c>
    </row>
    <row r="33" spans="2:24" ht="54.95" customHeight="1" x14ac:dyDescent="0.4">
      <c r="B33" s="171">
        <v>17</v>
      </c>
      <c r="C33" s="39"/>
      <c r="D33" s="40"/>
      <c r="E33" s="41"/>
      <c r="F33" s="39"/>
      <c r="G33" s="44"/>
      <c r="H33" s="42"/>
      <c r="I33" s="172">
        <f t="shared" si="4"/>
        <v>0</v>
      </c>
      <c r="J33" s="173" t="s">
        <v>1</v>
      </c>
      <c r="K33" s="172">
        <f t="shared" si="5"/>
        <v>1</v>
      </c>
      <c r="L33" s="174" t="s">
        <v>0</v>
      </c>
      <c r="M33" s="195">
        <f t="shared" si="2"/>
        <v>0</v>
      </c>
      <c r="N33" s="176" t="str">
        <f t="shared" si="3"/>
        <v>0</v>
      </c>
      <c r="O33" s="177">
        <f t="shared" si="6"/>
        <v>0</v>
      </c>
      <c r="P33" s="178">
        <f t="shared" si="7"/>
        <v>0</v>
      </c>
      <c r="Q33" s="190">
        <f t="shared" si="8"/>
        <v>0</v>
      </c>
      <c r="R33" s="181">
        <f t="shared" si="9"/>
        <v>0</v>
      </c>
      <c r="S33" s="43">
        <f t="shared" si="10"/>
        <v>0</v>
      </c>
      <c r="T33" s="186">
        <f t="shared" si="11"/>
        <v>0</v>
      </c>
      <c r="U33" s="181">
        <v>200</v>
      </c>
      <c r="V33" s="182">
        <f t="shared" si="12"/>
        <v>0</v>
      </c>
      <c r="W33" s="186">
        <f t="shared" si="13"/>
        <v>0</v>
      </c>
      <c r="X33" s="183">
        <f t="shared" si="14"/>
        <v>0</v>
      </c>
    </row>
    <row r="34" spans="2:24" ht="54.95" customHeight="1" x14ac:dyDescent="0.4">
      <c r="B34" s="171">
        <v>18</v>
      </c>
      <c r="C34" s="39"/>
      <c r="D34" s="40"/>
      <c r="E34" s="41"/>
      <c r="F34" s="39"/>
      <c r="G34" s="44"/>
      <c r="H34" s="42"/>
      <c r="I34" s="172">
        <f t="shared" si="4"/>
        <v>0</v>
      </c>
      <c r="J34" s="173" t="s">
        <v>1</v>
      </c>
      <c r="K34" s="172">
        <f t="shared" si="5"/>
        <v>1</v>
      </c>
      <c r="L34" s="174" t="s">
        <v>0</v>
      </c>
      <c r="M34" s="195">
        <f t="shared" si="2"/>
        <v>0</v>
      </c>
      <c r="N34" s="176" t="str">
        <f t="shared" si="3"/>
        <v>0</v>
      </c>
      <c r="O34" s="177">
        <f t="shared" si="6"/>
        <v>0</v>
      </c>
      <c r="P34" s="178">
        <f t="shared" si="7"/>
        <v>0</v>
      </c>
      <c r="Q34" s="190">
        <f t="shared" si="8"/>
        <v>0</v>
      </c>
      <c r="R34" s="181">
        <f t="shared" si="9"/>
        <v>0</v>
      </c>
      <c r="S34" s="43">
        <f t="shared" si="10"/>
        <v>0</v>
      </c>
      <c r="T34" s="186">
        <f t="shared" si="11"/>
        <v>0</v>
      </c>
      <c r="U34" s="181">
        <v>200</v>
      </c>
      <c r="V34" s="182">
        <f t="shared" si="12"/>
        <v>0</v>
      </c>
      <c r="W34" s="186">
        <f t="shared" si="13"/>
        <v>0</v>
      </c>
      <c r="X34" s="183">
        <f t="shared" si="14"/>
        <v>0</v>
      </c>
    </row>
    <row r="35" spans="2:24" ht="54.95" customHeight="1" x14ac:dyDescent="0.4">
      <c r="B35" s="188">
        <v>19</v>
      </c>
      <c r="C35" s="39"/>
      <c r="D35" s="40"/>
      <c r="E35" s="41"/>
      <c r="F35" s="39"/>
      <c r="G35" s="44"/>
      <c r="H35" s="42"/>
      <c r="I35" s="172">
        <f t="shared" si="4"/>
        <v>0</v>
      </c>
      <c r="J35" s="173" t="s">
        <v>1</v>
      </c>
      <c r="K35" s="172">
        <f t="shared" si="5"/>
        <v>1</v>
      </c>
      <c r="L35" s="174" t="s">
        <v>0</v>
      </c>
      <c r="M35" s="195">
        <f t="shared" si="2"/>
        <v>0</v>
      </c>
      <c r="N35" s="176" t="str">
        <f t="shared" si="3"/>
        <v>0</v>
      </c>
      <c r="O35" s="177">
        <f t="shared" si="6"/>
        <v>0</v>
      </c>
      <c r="P35" s="178">
        <f t="shared" si="7"/>
        <v>0</v>
      </c>
      <c r="Q35" s="190">
        <f t="shared" si="8"/>
        <v>0</v>
      </c>
      <c r="R35" s="181">
        <f t="shared" si="9"/>
        <v>0</v>
      </c>
      <c r="S35" s="43">
        <f t="shared" si="10"/>
        <v>0</v>
      </c>
      <c r="T35" s="187">
        <f t="shared" si="11"/>
        <v>0</v>
      </c>
      <c r="U35" s="181">
        <v>200</v>
      </c>
      <c r="V35" s="182">
        <f t="shared" si="12"/>
        <v>0</v>
      </c>
      <c r="W35" s="187">
        <f t="shared" si="13"/>
        <v>0</v>
      </c>
      <c r="X35" s="183">
        <f t="shared" si="14"/>
        <v>0</v>
      </c>
    </row>
    <row r="36" spans="2:24" ht="54.95" customHeight="1" x14ac:dyDescent="0.4">
      <c r="B36" s="171">
        <v>20</v>
      </c>
      <c r="C36" s="39"/>
      <c r="D36" s="40"/>
      <c r="E36" s="41"/>
      <c r="F36" s="39"/>
      <c r="G36" s="44"/>
      <c r="H36" s="42"/>
      <c r="I36" s="172">
        <f t="shared" si="4"/>
        <v>0</v>
      </c>
      <c r="J36" s="173" t="s">
        <v>1</v>
      </c>
      <c r="K36" s="172">
        <f t="shared" si="5"/>
        <v>1</v>
      </c>
      <c r="L36" s="174" t="s">
        <v>0</v>
      </c>
      <c r="M36" s="195">
        <f t="shared" si="2"/>
        <v>0</v>
      </c>
      <c r="N36" s="176" t="str">
        <f t="shared" si="3"/>
        <v>0</v>
      </c>
      <c r="O36" s="177">
        <f t="shared" si="6"/>
        <v>0</v>
      </c>
      <c r="P36" s="178">
        <f t="shared" si="7"/>
        <v>0</v>
      </c>
      <c r="Q36" s="190">
        <f t="shared" si="8"/>
        <v>0</v>
      </c>
      <c r="R36" s="181">
        <f t="shared" si="9"/>
        <v>0</v>
      </c>
      <c r="S36" s="43">
        <f t="shared" si="10"/>
        <v>0</v>
      </c>
      <c r="T36" s="186">
        <f t="shared" si="11"/>
        <v>0</v>
      </c>
      <c r="U36" s="181">
        <v>200</v>
      </c>
      <c r="V36" s="182">
        <f t="shared" si="12"/>
        <v>0</v>
      </c>
      <c r="W36" s="186">
        <f t="shared" si="13"/>
        <v>0</v>
      </c>
      <c r="X36" s="183">
        <f t="shared" si="14"/>
        <v>0</v>
      </c>
    </row>
    <row r="37" spans="2:24" ht="54.95" customHeight="1" x14ac:dyDescent="0.4">
      <c r="B37" s="171">
        <v>21</v>
      </c>
      <c r="C37" s="46"/>
      <c r="D37" s="40"/>
      <c r="E37" s="41"/>
      <c r="F37" s="39"/>
      <c r="G37" s="44"/>
      <c r="H37" s="42"/>
      <c r="I37" s="172">
        <f t="shared" si="4"/>
        <v>0</v>
      </c>
      <c r="J37" s="173" t="s">
        <v>1</v>
      </c>
      <c r="K37" s="172">
        <f t="shared" si="5"/>
        <v>1</v>
      </c>
      <c r="L37" s="174" t="s">
        <v>0</v>
      </c>
      <c r="M37" s="195">
        <f t="shared" si="2"/>
        <v>0</v>
      </c>
      <c r="N37" s="176" t="str">
        <f t="shared" si="3"/>
        <v>0</v>
      </c>
      <c r="O37" s="177">
        <f t="shared" si="6"/>
        <v>0</v>
      </c>
      <c r="P37" s="178">
        <f t="shared" si="7"/>
        <v>0</v>
      </c>
      <c r="Q37" s="190">
        <f t="shared" si="8"/>
        <v>0</v>
      </c>
      <c r="R37" s="181">
        <f t="shared" si="9"/>
        <v>0</v>
      </c>
      <c r="S37" s="43">
        <f t="shared" si="10"/>
        <v>0</v>
      </c>
      <c r="T37" s="186">
        <f t="shared" si="11"/>
        <v>0</v>
      </c>
      <c r="U37" s="181">
        <v>200</v>
      </c>
      <c r="V37" s="182">
        <f t="shared" si="12"/>
        <v>0</v>
      </c>
      <c r="W37" s="186">
        <f t="shared" si="13"/>
        <v>0</v>
      </c>
      <c r="X37" s="183">
        <f t="shared" si="14"/>
        <v>0</v>
      </c>
    </row>
    <row r="38" spans="2:24" ht="54.95" customHeight="1" x14ac:dyDescent="0.4">
      <c r="B38" s="188">
        <v>22</v>
      </c>
      <c r="C38" s="39"/>
      <c r="D38" s="40"/>
      <c r="E38" s="41"/>
      <c r="F38" s="39"/>
      <c r="G38" s="44"/>
      <c r="H38" s="42"/>
      <c r="I38" s="172">
        <f t="shared" si="4"/>
        <v>0</v>
      </c>
      <c r="J38" s="173" t="s">
        <v>1</v>
      </c>
      <c r="K38" s="172">
        <f t="shared" si="5"/>
        <v>1</v>
      </c>
      <c r="L38" s="174" t="s">
        <v>0</v>
      </c>
      <c r="M38" s="195">
        <f t="shared" si="2"/>
        <v>0</v>
      </c>
      <c r="N38" s="176" t="str">
        <f t="shared" si="3"/>
        <v>0</v>
      </c>
      <c r="O38" s="177">
        <f t="shared" si="6"/>
        <v>0</v>
      </c>
      <c r="P38" s="178">
        <f t="shared" si="7"/>
        <v>0</v>
      </c>
      <c r="Q38" s="190">
        <f t="shared" si="8"/>
        <v>0</v>
      </c>
      <c r="R38" s="181">
        <f t="shared" si="9"/>
        <v>0</v>
      </c>
      <c r="S38" s="43">
        <f t="shared" si="10"/>
        <v>0</v>
      </c>
      <c r="T38" s="186">
        <f t="shared" si="11"/>
        <v>0</v>
      </c>
      <c r="U38" s="181">
        <v>200</v>
      </c>
      <c r="V38" s="182">
        <f t="shared" si="12"/>
        <v>0</v>
      </c>
      <c r="W38" s="186">
        <f t="shared" si="13"/>
        <v>0</v>
      </c>
      <c r="X38" s="183">
        <f t="shared" si="14"/>
        <v>0</v>
      </c>
    </row>
    <row r="39" spans="2:24" ht="54.95" customHeight="1" x14ac:dyDescent="0.4">
      <c r="B39" s="171">
        <v>23</v>
      </c>
      <c r="C39" s="39"/>
      <c r="D39" s="40"/>
      <c r="E39" s="41"/>
      <c r="F39" s="39"/>
      <c r="G39" s="44"/>
      <c r="H39" s="42"/>
      <c r="I39" s="172">
        <f t="shared" si="4"/>
        <v>0</v>
      </c>
      <c r="J39" s="173" t="s">
        <v>1</v>
      </c>
      <c r="K39" s="172">
        <f t="shared" si="5"/>
        <v>1</v>
      </c>
      <c r="L39" s="174" t="s">
        <v>0</v>
      </c>
      <c r="M39" s="195">
        <f t="shared" si="2"/>
        <v>0</v>
      </c>
      <c r="N39" s="176" t="str">
        <f t="shared" si="3"/>
        <v>0</v>
      </c>
      <c r="O39" s="177">
        <f t="shared" si="6"/>
        <v>0</v>
      </c>
      <c r="P39" s="178">
        <f t="shared" si="7"/>
        <v>0</v>
      </c>
      <c r="Q39" s="190">
        <f t="shared" si="8"/>
        <v>0</v>
      </c>
      <c r="R39" s="181">
        <f t="shared" si="9"/>
        <v>0</v>
      </c>
      <c r="S39" s="43">
        <f t="shared" si="10"/>
        <v>0</v>
      </c>
      <c r="T39" s="186">
        <f t="shared" si="11"/>
        <v>0</v>
      </c>
      <c r="U39" s="181">
        <v>200</v>
      </c>
      <c r="V39" s="182">
        <f t="shared" si="12"/>
        <v>0</v>
      </c>
      <c r="W39" s="186">
        <f t="shared" si="13"/>
        <v>0</v>
      </c>
      <c r="X39" s="183">
        <f t="shared" si="14"/>
        <v>0</v>
      </c>
    </row>
    <row r="40" spans="2:24" ht="54.95" customHeight="1" x14ac:dyDescent="0.4">
      <c r="B40" s="188">
        <v>24</v>
      </c>
      <c r="C40" s="48"/>
      <c r="D40" s="40"/>
      <c r="E40" s="41"/>
      <c r="F40" s="39"/>
      <c r="G40" s="44"/>
      <c r="H40" s="42"/>
      <c r="I40" s="172">
        <f t="shared" si="4"/>
        <v>0</v>
      </c>
      <c r="J40" s="173" t="s">
        <v>1</v>
      </c>
      <c r="K40" s="172">
        <f t="shared" si="5"/>
        <v>1</v>
      </c>
      <c r="L40" s="174" t="s">
        <v>0</v>
      </c>
      <c r="M40" s="195">
        <f t="shared" si="2"/>
        <v>0</v>
      </c>
      <c r="N40" s="176" t="str">
        <f t="shared" si="3"/>
        <v>0</v>
      </c>
      <c r="O40" s="177">
        <f t="shared" si="6"/>
        <v>0</v>
      </c>
      <c r="P40" s="178">
        <f t="shared" si="7"/>
        <v>0</v>
      </c>
      <c r="Q40" s="190">
        <f t="shared" si="8"/>
        <v>0</v>
      </c>
      <c r="R40" s="181">
        <f t="shared" si="9"/>
        <v>0</v>
      </c>
      <c r="S40" s="43">
        <f t="shared" si="10"/>
        <v>0</v>
      </c>
      <c r="T40" s="187">
        <f t="shared" si="11"/>
        <v>0</v>
      </c>
      <c r="U40" s="181">
        <v>200</v>
      </c>
      <c r="V40" s="182">
        <f t="shared" si="12"/>
        <v>0</v>
      </c>
      <c r="W40" s="187">
        <f t="shared" si="13"/>
        <v>0</v>
      </c>
      <c r="X40" s="183">
        <f t="shared" si="14"/>
        <v>0</v>
      </c>
    </row>
    <row r="41" spans="2:24" ht="54.95" customHeight="1" x14ac:dyDescent="0.4">
      <c r="B41" s="171">
        <v>25</v>
      </c>
      <c r="C41" s="39"/>
      <c r="D41" s="40"/>
      <c r="E41" s="41"/>
      <c r="F41" s="39"/>
      <c r="G41" s="44"/>
      <c r="H41" s="42"/>
      <c r="I41" s="172">
        <f t="shared" si="4"/>
        <v>0</v>
      </c>
      <c r="J41" s="173" t="s">
        <v>1</v>
      </c>
      <c r="K41" s="172">
        <f t="shared" si="5"/>
        <v>1</v>
      </c>
      <c r="L41" s="174" t="s">
        <v>0</v>
      </c>
      <c r="M41" s="195">
        <f t="shared" si="2"/>
        <v>0</v>
      </c>
      <c r="N41" s="176" t="str">
        <f t="shared" si="3"/>
        <v>0</v>
      </c>
      <c r="O41" s="177">
        <f t="shared" si="6"/>
        <v>0</v>
      </c>
      <c r="P41" s="178">
        <f t="shared" si="7"/>
        <v>0</v>
      </c>
      <c r="Q41" s="190">
        <f t="shared" si="8"/>
        <v>0</v>
      </c>
      <c r="R41" s="181">
        <f t="shared" si="9"/>
        <v>0</v>
      </c>
      <c r="S41" s="43">
        <f t="shared" si="10"/>
        <v>0</v>
      </c>
      <c r="T41" s="186">
        <f t="shared" si="11"/>
        <v>0</v>
      </c>
      <c r="U41" s="181">
        <v>200</v>
      </c>
      <c r="V41" s="182">
        <f t="shared" si="12"/>
        <v>0</v>
      </c>
      <c r="W41" s="186">
        <f t="shared" si="13"/>
        <v>0</v>
      </c>
      <c r="X41" s="183">
        <f t="shared" si="14"/>
        <v>0</v>
      </c>
    </row>
    <row r="42" spans="2:24" ht="54.95" customHeight="1" x14ac:dyDescent="0.4">
      <c r="B42" s="188">
        <v>26</v>
      </c>
      <c r="C42" s="39"/>
      <c r="D42" s="40"/>
      <c r="E42" s="41"/>
      <c r="F42" s="39"/>
      <c r="G42" s="44"/>
      <c r="H42" s="42"/>
      <c r="I42" s="172">
        <f t="shared" si="4"/>
        <v>0</v>
      </c>
      <c r="J42" s="173" t="s">
        <v>1</v>
      </c>
      <c r="K42" s="172">
        <f t="shared" si="5"/>
        <v>1</v>
      </c>
      <c r="L42" s="174" t="s">
        <v>0</v>
      </c>
      <c r="M42" s="195">
        <f t="shared" si="2"/>
        <v>0</v>
      </c>
      <c r="N42" s="176" t="str">
        <f t="shared" si="3"/>
        <v>0</v>
      </c>
      <c r="O42" s="177">
        <f t="shared" si="6"/>
        <v>0</v>
      </c>
      <c r="P42" s="178">
        <f t="shared" si="7"/>
        <v>0</v>
      </c>
      <c r="Q42" s="190">
        <f t="shared" si="8"/>
        <v>0</v>
      </c>
      <c r="R42" s="181">
        <f t="shared" si="9"/>
        <v>0</v>
      </c>
      <c r="S42" s="43">
        <f t="shared" si="10"/>
        <v>0</v>
      </c>
      <c r="T42" s="187">
        <f t="shared" si="11"/>
        <v>0</v>
      </c>
      <c r="U42" s="181">
        <v>200</v>
      </c>
      <c r="V42" s="182">
        <f t="shared" si="12"/>
        <v>0</v>
      </c>
      <c r="W42" s="187">
        <f t="shared" si="13"/>
        <v>0</v>
      </c>
      <c r="X42" s="183">
        <f t="shared" si="14"/>
        <v>0</v>
      </c>
    </row>
    <row r="43" spans="2:24" ht="54.95" customHeight="1" x14ac:dyDescent="0.4">
      <c r="B43" s="171">
        <v>27</v>
      </c>
      <c r="C43" s="39"/>
      <c r="D43" s="40"/>
      <c r="E43" s="41"/>
      <c r="F43" s="39"/>
      <c r="G43" s="44"/>
      <c r="H43" s="42"/>
      <c r="I43" s="172">
        <f t="shared" si="4"/>
        <v>0</v>
      </c>
      <c r="J43" s="173" t="s">
        <v>1</v>
      </c>
      <c r="K43" s="172">
        <f t="shared" si="5"/>
        <v>1</v>
      </c>
      <c r="L43" s="174" t="s">
        <v>0</v>
      </c>
      <c r="M43" s="195">
        <f t="shared" si="2"/>
        <v>0</v>
      </c>
      <c r="N43" s="176" t="str">
        <f t="shared" si="3"/>
        <v>0</v>
      </c>
      <c r="O43" s="177">
        <f t="shared" si="6"/>
        <v>0</v>
      </c>
      <c r="P43" s="178">
        <f t="shared" si="7"/>
        <v>0</v>
      </c>
      <c r="Q43" s="190">
        <f t="shared" si="8"/>
        <v>0</v>
      </c>
      <c r="R43" s="181">
        <f t="shared" si="9"/>
        <v>0</v>
      </c>
      <c r="S43" s="43">
        <f t="shared" si="10"/>
        <v>0</v>
      </c>
      <c r="T43" s="191">
        <f t="shared" si="11"/>
        <v>0</v>
      </c>
      <c r="U43" s="181">
        <v>200</v>
      </c>
      <c r="V43" s="182">
        <f t="shared" si="12"/>
        <v>0</v>
      </c>
      <c r="W43" s="191">
        <f t="shared" si="13"/>
        <v>0</v>
      </c>
      <c r="X43" s="183">
        <f t="shared" si="14"/>
        <v>0</v>
      </c>
    </row>
    <row r="44" spans="2:24" s="1" customFormat="1" ht="54.95" customHeight="1" x14ac:dyDescent="0.4">
      <c r="B44" s="188">
        <v>28</v>
      </c>
      <c r="C44" s="49"/>
      <c r="D44" s="40"/>
      <c r="E44" s="41"/>
      <c r="F44" s="39"/>
      <c r="G44" s="44"/>
      <c r="H44" s="42"/>
      <c r="I44" s="172">
        <f t="shared" si="4"/>
        <v>0</v>
      </c>
      <c r="J44" s="173" t="s">
        <v>1</v>
      </c>
      <c r="K44" s="172">
        <f t="shared" si="5"/>
        <v>1</v>
      </c>
      <c r="L44" s="174" t="s">
        <v>0</v>
      </c>
      <c r="M44" s="195">
        <f t="shared" si="2"/>
        <v>0</v>
      </c>
      <c r="N44" s="176" t="str">
        <f t="shared" si="3"/>
        <v>0</v>
      </c>
      <c r="O44" s="177">
        <f t="shared" si="6"/>
        <v>0</v>
      </c>
      <c r="P44" s="178">
        <f t="shared" si="7"/>
        <v>0</v>
      </c>
      <c r="Q44" s="190">
        <f t="shared" si="8"/>
        <v>0</v>
      </c>
      <c r="R44" s="181">
        <f t="shared" si="9"/>
        <v>0</v>
      </c>
      <c r="S44" s="43">
        <f t="shared" si="10"/>
        <v>0</v>
      </c>
      <c r="T44" s="186">
        <f t="shared" si="11"/>
        <v>0</v>
      </c>
      <c r="U44" s="181">
        <v>200</v>
      </c>
      <c r="V44" s="182">
        <f t="shared" si="12"/>
        <v>0</v>
      </c>
      <c r="W44" s="186">
        <f t="shared" si="13"/>
        <v>0</v>
      </c>
      <c r="X44" s="183">
        <f t="shared" si="14"/>
        <v>0</v>
      </c>
    </row>
    <row r="45" spans="2:24" ht="54.95" customHeight="1" x14ac:dyDescent="0.4">
      <c r="B45" s="171">
        <v>29</v>
      </c>
      <c r="C45" s="39"/>
      <c r="D45" s="40"/>
      <c r="E45" s="41"/>
      <c r="F45" s="39"/>
      <c r="G45" s="44"/>
      <c r="H45" s="42"/>
      <c r="I45" s="172">
        <f t="shared" si="4"/>
        <v>0</v>
      </c>
      <c r="J45" s="173" t="s">
        <v>1</v>
      </c>
      <c r="K45" s="172">
        <f t="shared" si="5"/>
        <v>1</v>
      </c>
      <c r="L45" s="174" t="s">
        <v>0</v>
      </c>
      <c r="M45" s="195">
        <f t="shared" si="2"/>
        <v>0</v>
      </c>
      <c r="N45" s="176" t="str">
        <f t="shared" si="3"/>
        <v>0</v>
      </c>
      <c r="O45" s="177">
        <f t="shared" si="6"/>
        <v>0</v>
      </c>
      <c r="P45" s="178">
        <f t="shared" si="7"/>
        <v>0</v>
      </c>
      <c r="Q45" s="190">
        <f t="shared" si="8"/>
        <v>0</v>
      </c>
      <c r="R45" s="181">
        <f t="shared" si="9"/>
        <v>0</v>
      </c>
      <c r="S45" s="43">
        <f t="shared" si="10"/>
        <v>0</v>
      </c>
      <c r="T45" s="187">
        <f t="shared" si="11"/>
        <v>0</v>
      </c>
      <c r="U45" s="181">
        <v>200</v>
      </c>
      <c r="V45" s="182">
        <f t="shared" si="12"/>
        <v>0</v>
      </c>
      <c r="W45" s="187">
        <f t="shared" si="13"/>
        <v>0</v>
      </c>
      <c r="X45" s="183">
        <f t="shared" si="14"/>
        <v>0</v>
      </c>
    </row>
    <row r="46" spans="2:24" ht="54.95" customHeight="1" x14ac:dyDescent="0.4">
      <c r="B46" s="188">
        <v>30</v>
      </c>
      <c r="C46" s="46"/>
      <c r="D46" s="40"/>
      <c r="E46" s="41"/>
      <c r="F46" s="39"/>
      <c r="G46" s="44"/>
      <c r="H46" s="42"/>
      <c r="I46" s="172">
        <f t="shared" si="4"/>
        <v>0</v>
      </c>
      <c r="J46" s="173" t="s">
        <v>1</v>
      </c>
      <c r="K46" s="172">
        <f t="shared" si="5"/>
        <v>1</v>
      </c>
      <c r="L46" s="174" t="s">
        <v>0</v>
      </c>
      <c r="M46" s="195">
        <f t="shared" si="2"/>
        <v>0</v>
      </c>
      <c r="N46" s="176" t="str">
        <f t="shared" si="3"/>
        <v>0</v>
      </c>
      <c r="O46" s="177">
        <f t="shared" si="6"/>
        <v>0</v>
      </c>
      <c r="P46" s="178">
        <f t="shared" si="7"/>
        <v>0</v>
      </c>
      <c r="Q46" s="190">
        <f t="shared" si="8"/>
        <v>0</v>
      </c>
      <c r="R46" s="181">
        <f t="shared" si="9"/>
        <v>0</v>
      </c>
      <c r="S46" s="43">
        <f t="shared" si="10"/>
        <v>0</v>
      </c>
      <c r="T46" s="191">
        <f t="shared" si="11"/>
        <v>0</v>
      </c>
      <c r="U46" s="181">
        <v>200</v>
      </c>
      <c r="V46" s="182">
        <f t="shared" si="12"/>
        <v>0</v>
      </c>
      <c r="W46" s="191">
        <f t="shared" si="13"/>
        <v>0</v>
      </c>
      <c r="X46" s="183">
        <f t="shared" si="14"/>
        <v>0</v>
      </c>
    </row>
    <row r="47" spans="2:24" ht="54.95" customHeight="1" x14ac:dyDescent="0.4">
      <c r="B47" s="171">
        <v>31</v>
      </c>
      <c r="C47" s="39"/>
      <c r="D47" s="40"/>
      <c r="E47" s="41"/>
      <c r="F47" s="39"/>
      <c r="G47" s="44"/>
      <c r="H47" s="42"/>
      <c r="I47" s="172">
        <f t="shared" si="4"/>
        <v>0</v>
      </c>
      <c r="J47" s="173" t="s">
        <v>1</v>
      </c>
      <c r="K47" s="172">
        <f t="shared" si="5"/>
        <v>1</v>
      </c>
      <c r="L47" s="174" t="s">
        <v>0</v>
      </c>
      <c r="M47" s="195">
        <f t="shared" si="2"/>
        <v>0</v>
      </c>
      <c r="N47" s="176" t="str">
        <f t="shared" si="3"/>
        <v>0</v>
      </c>
      <c r="O47" s="177">
        <f t="shared" si="6"/>
        <v>0</v>
      </c>
      <c r="P47" s="178">
        <f t="shared" si="7"/>
        <v>0</v>
      </c>
      <c r="Q47" s="190">
        <f t="shared" si="8"/>
        <v>0</v>
      </c>
      <c r="R47" s="181">
        <f t="shared" si="9"/>
        <v>0</v>
      </c>
      <c r="S47" s="43">
        <f t="shared" si="10"/>
        <v>0</v>
      </c>
      <c r="T47" s="186">
        <f t="shared" si="11"/>
        <v>0</v>
      </c>
      <c r="U47" s="181">
        <v>200</v>
      </c>
      <c r="V47" s="182">
        <f t="shared" si="12"/>
        <v>0</v>
      </c>
      <c r="W47" s="186">
        <f t="shared" si="13"/>
        <v>0</v>
      </c>
      <c r="X47" s="183">
        <f t="shared" si="14"/>
        <v>0</v>
      </c>
    </row>
    <row r="48" spans="2:24" ht="54.95" customHeight="1" x14ac:dyDescent="0.4">
      <c r="B48" s="188">
        <v>32</v>
      </c>
      <c r="C48" s="50"/>
      <c r="D48" s="40"/>
      <c r="E48" s="41"/>
      <c r="F48" s="39"/>
      <c r="G48" s="44"/>
      <c r="H48" s="42"/>
      <c r="I48" s="172">
        <f t="shared" si="4"/>
        <v>0</v>
      </c>
      <c r="J48" s="173" t="s">
        <v>1</v>
      </c>
      <c r="K48" s="172">
        <f t="shared" si="5"/>
        <v>1</v>
      </c>
      <c r="L48" s="174" t="s">
        <v>0</v>
      </c>
      <c r="M48" s="195">
        <f t="shared" si="2"/>
        <v>0</v>
      </c>
      <c r="N48" s="176" t="str">
        <f t="shared" si="3"/>
        <v>0</v>
      </c>
      <c r="O48" s="177">
        <f t="shared" si="6"/>
        <v>0</v>
      </c>
      <c r="P48" s="178">
        <f t="shared" si="7"/>
        <v>0</v>
      </c>
      <c r="Q48" s="190">
        <f t="shared" si="8"/>
        <v>0</v>
      </c>
      <c r="R48" s="181">
        <f t="shared" si="9"/>
        <v>0</v>
      </c>
      <c r="S48" s="43">
        <f t="shared" si="10"/>
        <v>0</v>
      </c>
      <c r="T48" s="187">
        <f t="shared" si="11"/>
        <v>0</v>
      </c>
      <c r="U48" s="181">
        <v>200</v>
      </c>
      <c r="V48" s="182">
        <f t="shared" si="12"/>
        <v>0</v>
      </c>
      <c r="W48" s="187">
        <f t="shared" si="13"/>
        <v>0</v>
      </c>
      <c r="X48" s="183">
        <f t="shared" si="14"/>
        <v>0</v>
      </c>
    </row>
    <row r="49" spans="2:66" ht="54.95" customHeight="1" x14ac:dyDescent="0.4">
      <c r="B49" s="171">
        <v>33</v>
      </c>
      <c r="C49" s="39"/>
      <c r="D49" s="40"/>
      <c r="E49" s="41"/>
      <c r="F49" s="39"/>
      <c r="G49" s="44"/>
      <c r="H49" s="42"/>
      <c r="I49" s="172">
        <f t="shared" si="4"/>
        <v>0</v>
      </c>
      <c r="J49" s="173" t="s">
        <v>1</v>
      </c>
      <c r="K49" s="172">
        <f t="shared" si="5"/>
        <v>1</v>
      </c>
      <c r="L49" s="174" t="s">
        <v>0</v>
      </c>
      <c r="M49" s="195">
        <f t="shared" si="2"/>
        <v>0</v>
      </c>
      <c r="N49" s="176" t="str">
        <f t="shared" si="3"/>
        <v>0</v>
      </c>
      <c r="O49" s="177">
        <f t="shared" si="6"/>
        <v>0</v>
      </c>
      <c r="P49" s="178">
        <f t="shared" si="7"/>
        <v>0</v>
      </c>
      <c r="Q49" s="190">
        <f t="shared" si="8"/>
        <v>0</v>
      </c>
      <c r="R49" s="181">
        <f t="shared" si="9"/>
        <v>0</v>
      </c>
      <c r="S49" s="43">
        <f t="shared" si="10"/>
        <v>0</v>
      </c>
      <c r="T49" s="191">
        <f t="shared" si="11"/>
        <v>0</v>
      </c>
      <c r="U49" s="181">
        <v>200</v>
      </c>
      <c r="V49" s="182">
        <f t="shared" si="12"/>
        <v>0</v>
      </c>
      <c r="W49" s="191">
        <f t="shared" si="13"/>
        <v>0</v>
      </c>
      <c r="X49" s="183">
        <f t="shared" si="14"/>
        <v>0</v>
      </c>
    </row>
    <row r="50" spans="2:66" ht="54.95" customHeight="1" x14ac:dyDescent="0.4">
      <c r="B50" s="188">
        <v>34</v>
      </c>
      <c r="C50" s="39"/>
      <c r="D50" s="40"/>
      <c r="E50" s="41"/>
      <c r="F50" s="39"/>
      <c r="G50" s="44"/>
      <c r="H50" s="42"/>
      <c r="I50" s="172">
        <f t="shared" si="4"/>
        <v>0</v>
      </c>
      <c r="J50" s="173" t="s">
        <v>1</v>
      </c>
      <c r="K50" s="172">
        <f t="shared" si="5"/>
        <v>1</v>
      </c>
      <c r="L50" s="174" t="s">
        <v>0</v>
      </c>
      <c r="M50" s="195">
        <f t="shared" si="2"/>
        <v>0</v>
      </c>
      <c r="N50" s="176" t="str">
        <f t="shared" si="3"/>
        <v>0</v>
      </c>
      <c r="O50" s="177">
        <f t="shared" si="6"/>
        <v>0</v>
      </c>
      <c r="P50" s="178">
        <f t="shared" si="7"/>
        <v>0</v>
      </c>
      <c r="Q50" s="190">
        <f t="shared" si="8"/>
        <v>0</v>
      </c>
      <c r="R50" s="181">
        <f t="shared" si="9"/>
        <v>0</v>
      </c>
      <c r="S50" s="43">
        <f t="shared" si="10"/>
        <v>0</v>
      </c>
      <c r="T50" s="191">
        <f t="shared" si="11"/>
        <v>0</v>
      </c>
      <c r="U50" s="181">
        <v>200</v>
      </c>
      <c r="V50" s="182">
        <f t="shared" si="12"/>
        <v>0</v>
      </c>
      <c r="W50" s="191">
        <f t="shared" si="13"/>
        <v>0</v>
      </c>
      <c r="X50" s="183">
        <f t="shared" si="14"/>
        <v>0</v>
      </c>
    </row>
    <row r="51" spans="2:66" ht="54.95" customHeight="1" x14ac:dyDescent="0.4">
      <c r="B51" s="171">
        <v>35</v>
      </c>
      <c r="C51" s="50"/>
      <c r="D51" s="40"/>
      <c r="E51" s="41"/>
      <c r="F51" s="39"/>
      <c r="G51" s="44"/>
      <c r="H51" s="42"/>
      <c r="I51" s="172">
        <f t="shared" si="4"/>
        <v>0</v>
      </c>
      <c r="J51" s="173" t="s">
        <v>1</v>
      </c>
      <c r="K51" s="172">
        <f t="shared" si="5"/>
        <v>1</v>
      </c>
      <c r="L51" s="174" t="s">
        <v>0</v>
      </c>
      <c r="M51" s="195">
        <f t="shared" si="2"/>
        <v>0</v>
      </c>
      <c r="N51" s="176" t="str">
        <f t="shared" si="3"/>
        <v>0</v>
      </c>
      <c r="O51" s="177">
        <f t="shared" si="6"/>
        <v>0</v>
      </c>
      <c r="P51" s="178">
        <f t="shared" si="7"/>
        <v>0</v>
      </c>
      <c r="Q51" s="190">
        <f t="shared" si="8"/>
        <v>0</v>
      </c>
      <c r="R51" s="181">
        <f t="shared" si="9"/>
        <v>0</v>
      </c>
      <c r="S51" s="43">
        <f t="shared" si="10"/>
        <v>0</v>
      </c>
      <c r="T51" s="191">
        <f t="shared" si="11"/>
        <v>0</v>
      </c>
      <c r="U51" s="181">
        <v>200</v>
      </c>
      <c r="V51" s="182">
        <f t="shared" si="12"/>
        <v>0</v>
      </c>
      <c r="W51" s="191">
        <f t="shared" si="13"/>
        <v>0</v>
      </c>
      <c r="X51" s="183">
        <f t="shared" si="14"/>
        <v>0</v>
      </c>
    </row>
    <row r="52" spans="2:66" ht="54.95" customHeight="1" x14ac:dyDescent="0.4">
      <c r="B52" s="188">
        <v>36</v>
      </c>
      <c r="C52" s="51"/>
      <c r="D52" s="40"/>
      <c r="E52" s="41"/>
      <c r="F52" s="39"/>
      <c r="G52" s="44"/>
      <c r="H52" s="42"/>
      <c r="I52" s="172">
        <f t="shared" si="4"/>
        <v>0</v>
      </c>
      <c r="J52" s="173" t="s">
        <v>1</v>
      </c>
      <c r="K52" s="172">
        <f t="shared" si="5"/>
        <v>1</v>
      </c>
      <c r="L52" s="174" t="s">
        <v>0</v>
      </c>
      <c r="M52" s="195">
        <f t="shared" si="2"/>
        <v>0</v>
      </c>
      <c r="N52" s="176" t="str">
        <f t="shared" si="3"/>
        <v>0</v>
      </c>
      <c r="O52" s="177">
        <f t="shared" si="6"/>
        <v>0</v>
      </c>
      <c r="P52" s="178">
        <f t="shared" si="7"/>
        <v>0</v>
      </c>
      <c r="Q52" s="190">
        <f t="shared" si="8"/>
        <v>0</v>
      </c>
      <c r="R52" s="181">
        <f t="shared" si="9"/>
        <v>0</v>
      </c>
      <c r="S52" s="43">
        <f t="shared" si="10"/>
        <v>0</v>
      </c>
      <c r="T52" s="186">
        <f t="shared" si="11"/>
        <v>0</v>
      </c>
      <c r="U52" s="181">
        <v>200</v>
      </c>
      <c r="V52" s="182">
        <f t="shared" si="12"/>
        <v>0</v>
      </c>
      <c r="W52" s="186">
        <f t="shared" si="13"/>
        <v>0</v>
      </c>
      <c r="X52" s="183">
        <f t="shared" si="14"/>
        <v>0</v>
      </c>
    </row>
    <row r="53" spans="2:66" ht="54.95" customHeight="1" x14ac:dyDescent="0.4">
      <c r="B53" s="171">
        <v>37</v>
      </c>
      <c r="C53" s="39"/>
      <c r="D53" s="40"/>
      <c r="E53" s="41"/>
      <c r="F53" s="39"/>
      <c r="G53" s="52"/>
      <c r="H53" s="42"/>
      <c r="I53" s="172">
        <f t="shared" si="4"/>
        <v>0</v>
      </c>
      <c r="J53" s="173" t="s">
        <v>1</v>
      </c>
      <c r="K53" s="172">
        <f t="shared" si="5"/>
        <v>1</v>
      </c>
      <c r="L53" s="174" t="s">
        <v>0</v>
      </c>
      <c r="M53" s="195">
        <f t="shared" si="2"/>
        <v>0</v>
      </c>
      <c r="N53" s="176" t="str">
        <f t="shared" si="3"/>
        <v>0</v>
      </c>
      <c r="O53" s="177">
        <f t="shared" si="6"/>
        <v>0</v>
      </c>
      <c r="P53" s="178">
        <f t="shared" si="7"/>
        <v>0</v>
      </c>
      <c r="Q53" s="190">
        <f t="shared" si="8"/>
        <v>0</v>
      </c>
      <c r="R53" s="181">
        <f t="shared" si="9"/>
        <v>0</v>
      </c>
      <c r="S53" s="43">
        <f t="shared" si="10"/>
        <v>0</v>
      </c>
      <c r="T53" s="186">
        <f t="shared" si="11"/>
        <v>0</v>
      </c>
      <c r="U53" s="181">
        <v>200</v>
      </c>
      <c r="V53" s="182">
        <f t="shared" si="12"/>
        <v>0</v>
      </c>
      <c r="W53" s="186">
        <f t="shared" si="13"/>
        <v>0</v>
      </c>
      <c r="X53" s="183">
        <f t="shared" si="14"/>
        <v>0</v>
      </c>
    </row>
    <row r="54" spans="2:66" s="1" customFormat="1" ht="54.95" customHeight="1" x14ac:dyDescent="0.4">
      <c r="B54" s="188">
        <v>38</v>
      </c>
      <c r="C54" s="49"/>
      <c r="D54" s="40"/>
      <c r="E54" s="41"/>
      <c r="F54" s="39"/>
      <c r="G54" s="44"/>
      <c r="H54" s="42"/>
      <c r="I54" s="172">
        <f t="shared" si="4"/>
        <v>0</v>
      </c>
      <c r="J54" s="173" t="s">
        <v>1</v>
      </c>
      <c r="K54" s="172">
        <f t="shared" si="5"/>
        <v>1</v>
      </c>
      <c r="L54" s="174" t="s">
        <v>0</v>
      </c>
      <c r="M54" s="195">
        <f t="shared" si="2"/>
        <v>0</v>
      </c>
      <c r="N54" s="176" t="str">
        <f t="shared" si="3"/>
        <v>0</v>
      </c>
      <c r="O54" s="177">
        <f t="shared" si="6"/>
        <v>0</v>
      </c>
      <c r="P54" s="178">
        <f t="shared" si="7"/>
        <v>0</v>
      </c>
      <c r="Q54" s="190">
        <f t="shared" si="8"/>
        <v>0</v>
      </c>
      <c r="R54" s="181">
        <f t="shared" si="9"/>
        <v>0</v>
      </c>
      <c r="S54" s="43">
        <f t="shared" si="10"/>
        <v>0</v>
      </c>
      <c r="T54" s="186">
        <f t="shared" si="11"/>
        <v>0</v>
      </c>
      <c r="U54" s="181">
        <v>200</v>
      </c>
      <c r="V54" s="182">
        <f t="shared" si="12"/>
        <v>0</v>
      </c>
      <c r="W54" s="186">
        <f t="shared" si="13"/>
        <v>0</v>
      </c>
      <c r="X54" s="183">
        <f t="shared" si="14"/>
        <v>0</v>
      </c>
    </row>
    <row r="55" spans="2:66" ht="54.75" customHeight="1" x14ac:dyDescent="0.4">
      <c r="B55" s="171">
        <v>39</v>
      </c>
      <c r="C55" s="39"/>
      <c r="D55" s="40"/>
      <c r="E55" s="41"/>
      <c r="F55" s="39"/>
      <c r="G55" s="44"/>
      <c r="H55" s="42"/>
      <c r="I55" s="172">
        <f t="shared" si="4"/>
        <v>0</v>
      </c>
      <c r="J55" s="173" t="s">
        <v>1</v>
      </c>
      <c r="K55" s="172">
        <f t="shared" si="5"/>
        <v>1</v>
      </c>
      <c r="L55" s="174" t="s">
        <v>0</v>
      </c>
      <c r="M55" s="195">
        <f t="shared" si="2"/>
        <v>0</v>
      </c>
      <c r="N55" s="176" t="str">
        <f t="shared" si="3"/>
        <v>0</v>
      </c>
      <c r="O55" s="177">
        <f t="shared" si="6"/>
        <v>0</v>
      </c>
      <c r="P55" s="178">
        <f t="shared" si="7"/>
        <v>0</v>
      </c>
      <c r="Q55" s="190">
        <f t="shared" si="8"/>
        <v>0</v>
      </c>
      <c r="R55" s="181">
        <f t="shared" si="9"/>
        <v>0</v>
      </c>
      <c r="S55" s="43">
        <f t="shared" si="10"/>
        <v>0</v>
      </c>
      <c r="T55" s="186">
        <f t="shared" si="11"/>
        <v>0</v>
      </c>
      <c r="U55" s="181">
        <v>200</v>
      </c>
      <c r="V55" s="182">
        <f t="shared" si="12"/>
        <v>0</v>
      </c>
      <c r="W55" s="186">
        <f t="shared" si="13"/>
        <v>0</v>
      </c>
      <c r="X55" s="183">
        <f t="shared" si="14"/>
        <v>0</v>
      </c>
    </row>
    <row r="56" spans="2:66" ht="54.95" customHeight="1" thickBot="1" x14ac:dyDescent="0.45">
      <c r="B56" s="188">
        <v>40</v>
      </c>
      <c r="C56" s="39"/>
      <c r="D56" s="40"/>
      <c r="E56" s="41"/>
      <c r="F56" s="39"/>
      <c r="G56" s="53"/>
      <c r="H56" s="42"/>
      <c r="I56" s="172">
        <f t="shared" si="4"/>
        <v>0</v>
      </c>
      <c r="J56" s="173" t="s">
        <v>1</v>
      </c>
      <c r="K56" s="172">
        <f t="shared" si="5"/>
        <v>1</v>
      </c>
      <c r="L56" s="174" t="s">
        <v>0</v>
      </c>
      <c r="M56" s="195">
        <f t="shared" si="2"/>
        <v>0</v>
      </c>
      <c r="N56" s="196" t="str">
        <f t="shared" si="3"/>
        <v>0</v>
      </c>
      <c r="O56" s="197">
        <f t="shared" si="6"/>
        <v>0</v>
      </c>
      <c r="P56" s="187">
        <f t="shared" si="7"/>
        <v>0</v>
      </c>
      <c r="Q56" s="198">
        <f t="shared" si="8"/>
        <v>0</v>
      </c>
      <c r="R56" s="181">
        <f t="shared" si="9"/>
        <v>0</v>
      </c>
      <c r="S56" s="43">
        <f t="shared" si="10"/>
        <v>0</v>
      </c>
      <c r="T56" s="191">
        <f t="shared" si="11"/>
        <v>0</v>
      </c>
      <c r="U56" s="181">
        <v>200</v>
      </c>
      <c r="V56" s="182">
        <f t="shared" si="12"/>
        <v>0</v>
      </c>
      <c r="W56" s="191">
        <f t="shared" si="13"/>
        <v>0</v>
      </c>
      <c r="X56" s="183">
        <f t="shared" si="14"/>
        <v>0</v>
      </c>
    </row>
    <row r="57" spans="2:66" ht="54.75" customHeight="1" thickBot="1" x14ac:dyDescent="0.45">
      <c r="B57" s="199" t="s">
        <v>79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1">
        <f>SUM(M17:M56)</f>
        <v>0</v>
      </c>
      <c r="N57" s="201">
        <f t="shared" ref="N57:R57" si="15">SUM(N17:N56)</f>
        <v>0</v>
      </c>
      <c r="O57" s="202">
        <f t="shared" si="15"/>
        <v>0</v>
      </c>
      <c r="P57" s="202">
        <f t="shared" si="15"/>
        <v>0</v>
      </c>
      <c r="Q57" s="203">
        <f t="shared" si="15"/>
        <v>0</v>
      </c>
      <c r="R57" s="202">
        <f t="shared" si="15"/>
        <v>0</v>
      </c>
      <c r="S57" s="202">
        <f t="shared" ref="S57" si="16">SUM(S17:S56)</f>
        <v>0</v>
      </c>
      <c r="T57" s="202">
        <f t="shared" ref="T57" si="17">SUM(T17:T56)</f>
        <v>0</v>
      </c>
      <c r="U57" s="201"/>
      <c r="V57" s="202">
        <f t="shared" ref="V57" si="18">SUM(V17:V56)</f>
        <v>0</v>
      </c>
      <c r="W57" s="202">
        <f t="shared" ref="W57" si="19">SUM(W17:W56)</f>
        <v>0</v>
      </c>
      <c r="X57" s="204">
        <f>SUM(X17:X56)</f>
        <v>0</v>
      </c>
    </row>
    <row r="61" spans="2:66" x14ac:dyDescent="0.4">
      <c r="D61" s="66">
        <f>N4</f>
        <v>0</v>
      </c>
      <c r="E61" s="66"/>
      <c r="F61" s="66">
        <f>D61+1</f>
        <v>1</v>
      </c>
      <c r="G61" s="66"/>
      <c r="H61" s="66">
        <f t="shared" ref="H61" si="20">F61+1</f>
        <v>2</v>
      </c>
      <c r="I61" s="66"/>
      <c r="J61" s="66">
        <f>H61+1</f>
        <v>3</v>
      </c>
      <c r="K61" s="66"/>
      <c r="L61" s="66">
        <f>J61+1</f>
        <v>4</v>
      </c>
      <c r="M61" s="66"/>
      <c r="N61" s="66">
        <f>L61+1</f>
        <v>5</v>
      </c>
      <c r="O61" s="66"/>
      <c r="P61" s="66">
        <f>N61+1</f>
        <v>6</v>
      </c>
      <c r="Q61" s="66"/>
      <c r="R61" s="66"/>
      <c r="S61" s="66">
        <f>P61+1</f>
        <v>7</v>
      </c>
      <c r="T61" s="66"/>
      <c r="U61" s="66">
        <f>S61+1</f>
        <v>8</v>
      </c>
      <c r="V61" s="66"/>
      <c r="W61" s="66">
        <f>U61+1</f>
        <v>9</v>
      </c>
      <c r="X61" s="66"/>
      <c r="Y61" s="66">
        <f>W61+1</f>
        <v>10</v>
      </c>
      <c r="Z61" s="66"/>
      <c r="AA61" s="66">
        <f>Y61+1</f>
        <v>11</v>
      </c>
      <c r="AB61" s="66"/>
      <c r="AC61" s="66">
        <f>AA61+1</f>
        <v>12</v>
      </c>
      <c r="AD61" s="66"/>
      <c r="AE61" s="66">
        <f>AC61+1</f>
        <v>13</v>
      </c>
      <c r="AF61" s="66"/>
      <c r="AG61" s="66">
        <f>AE61+1</f>
        <v>14</v>
      </c>
      <c r="AH61" s="66"/>
      <c r="AI61" s="66">
        <f>AG61+1</f>
        <v>15</v>
      </c>
      <c r="AJ61" s="66"/>
      <c r="AK61" s="66">
        <f>AI61+1</f>
        <v>16</v>
      </c>
      <c r="AL61" s="66"/>
      <c r="AM61" s="66">
        <f>AK61+1</f>
        <v>17</v>
      </c>
      <c r="AN61" s="66"/>
      <c r="AO61" s="66">
        <f>AM61+1</f>
        <v>18</v>
      </c>
      <c r="AP61" s="66"/>
      <c r="AQ61" s="66">
        <f>AO61+1</f>
        <v>19</v>
      </c>
      <c r="AR61" s="66"/>
      <c r="AS61" s="66">
        <f>AQ61+1</f>
        <v>20</v>
      </c>
      <c r="AT61" s="66"/>
      <c r="AU61" s="66">
        <f>AS61+1</f>
        <v>21</v>
      </c>
      <c r="AV61" s="66"/>
      <c r="AW61" s="66">
        <f>AU61+1</f>
        <v>22</v>
      </c>
      <c r="AX61" s="66"/>
      <c r="AY61" s="66">
        <f>AW61+1</f>
        <v>23</v>
      </c>
      <c r="AZ61" s="66"/>
      <c r="BA61" s="66">
        <f>AY61+1</f>
        <v>24</v>
      </c>
      <c r="BB61" s="66"/>
      <c r="BC61" s="66">
        <f>BA61+1</f>
        <v>25</v>
      </c>
      <c r="BD61" s="66"/>
      <c r="BE61" s="66">
        <f>BC61+1</f>
        <v>26</v>
      </c>
      <c r="BF61" s="66"/>
      <c r="BG61" s="66">
        <f>BE61+1</f>
        <v>27</v>
      </c>
      <c r="BH61" s="66"/>
      <c r="BI61" s="66">
        <f>BG61+1</f>
        <v>28</v>
      </c>
      <c r="BJ61" s="66"/>
      <c r="BK61" s="66">
        <f>BI61+1</f>
        <v>29</v>
      </c>
      <c r="BL61" s="66"/>
      <c r="BM61" s="66">
        <f>BK61+1</f>
        <v>30</v>
      </c>
      <c r="BN61" s="66"/>
    </row>
    <row r="62" spans="2:66" x14ac:dyDescent="0.4">
      <c r="D62" s="38" t="s">
        <v>67</v>
      </c>
      <c r="E62" s="38" t="s">
        <v>68</v>
      </c>
      <c r="F62" s="38" t="s">
        <v>67</v>
      </c>
      <c r="G62" s="38" t="s">
        <v>68</v>
      </c>
      <c r="H62" s="38" t="s">
        <v>67</v>
      </c>
      <c r="I62" s="38" t="s">
        <v>68</v>
      </c>
      <c r="J62" s="38" t="s">
        <v>73</v>
      </c>
      <c r="K62" s="38" t="s">
        <v>74</v>
      </c>
      <c r="L62" s="38" t="s">
        <v>73</v>
      </c>
      <c r="M62" s="38" t="s">
        <v>74</v>
      </c>
      <c r="N62" s="38" t="s">
        <v>73</v>
      </c>
      <c r="O62" s="38" t="s">
        <v>74</v>
      </c>
      <c r="P62" s="38" t="s">
        <v>73</v>
      </c>
      <c r="Q62" s="38"/>
      <c r="R62" s="38" t="s">
        <v>74</v>
      </c>
      <c r="S62" s="38" t="s">
        <v>73</v>
      </c>
      <c r="T62" s="38" t="s">
        <v>74</v>
      </c>
      <c r="U62" s="38" t="s">
        <v>73</v>
      </c>
      <c r="V62" s="38" t="s">
        <v>74</v>
      </c>
      <c r="W62" s="38" t="s">
        <v>73</v>
      </c>
      <c r="X62" s="38" t="s">
        <v>74</v>
      </c>
      <c r="Y62" s="38" t="s">
        <v>73</v>
      </c>
      <c r="Z62" s="38" t="s">
        <v>74</v>
      </c>
      <c r="AA62" s="38" t="s">
        <v>73</v>
      </c>
      <c r="AB62" s="38" t="s">
        <v>74</v>
      </c>
      <c r="AC62" s="38" t="s">
        <v>73</v>
      </c>
      <c r="AD62" s="38" t="s">
        <v>74</v>
      </c>
      <c r="AE62" s="38" t="s">
        <v>73</v>
      </c>
      <c r="AF62" s="38" t="s">
        <v>74</v>
      </c>
      <c r="AG62" s="38" t="s">
        <v>73</v>
      </c>
      <c r="AH62" s="38" t="s">
        <v>74</v>
      </c>
      <c r="AI62" s="38" t="s">
        <v>73</v>
      </c>
      <c r="AJ62" s="38" t="s">
        <v>74</v>
      </c>
      <c r="AK62" s="38" t="s">
        <v>73</v>
      </c>
      <c r="AL62" s="38" t="s">
        <v>74</v>
      </c>
      <c r="AM62" s="38" t="s">
        <v>73</v>
      </c>
      <c r="AN62" s="38" t="s">
        <v>74</v>
      </c>
      <c r="AO62" s="38" t="s">
        <v>73</v>
      </c>
      <c r="AP62" s="38" t="s">
        <v>74</v>
      </c>
      <c r="AQ62" s="38" t="s">
        <v>73</v>
      </c>
      <c r="AR62" s="38" t="s">
        <v>74</v>
      </c>
      <c r="AS62" s="38" t="s">
        <v>73</v>
      </c>
      <c r="AT62" s="38" t="s">
        <v>74</v>
      </c>
      <c r="AU62" s="38" t="s">
        <v>73</v>
      </c>
      <c r="AV62" s="38" t="s">
        <v>74</v>
      </c>
      <c r="AW62" s="38" t="s">
        <v>73</v>
      </c>
      <c r="AX62" s="38" t="s">
        <v>74</v>
      </c>
      <c r="AY62" s="38" t="s">
        <v>73</v>
      </c>
      <c r="AZ62" s="38" t="s">
        <v>74</v>
      </c>
      <c r="BA62" s="38" t="s">
        <v>73</v>
      </c>
      <c r="BB62" s="38" t="s">
        <v>74</v>
      </c>
      <c r="BC62" s="38" t="s">
        <v>73</v>
      </c>
      <c r="BD62" s="38" t="s">
        <v>74</v>
      </c>
      <c r="BE62" s="38" t="s">
        <v>73</v>
      </c>
      <c r="BF62" s="38" t="s">
        <v>74</v>
      </c>
      <c r="BG62" s="38" t="s">
        <v>73</v>
      </c>
      <c r="BH62" s="38" t="s">
        <v>74</v>
      </c>
      <c r="BI62" s="38" t="s">
        <v>73</v>
      </c>
      <c r="BJ62" s="38" t="s">
        <v>74</v>
      </c>
      <c r="BK62" s="38" t="s">
        <v>73</v>
      </c>
      <c r="BL62" s="38" t="s">
        <v>74</v>
      </c>
      <c r="BM62" s="38" t="s">
        <v>73</v>
      </c>
      <c r="BN62" s="38" t="s">
        <v>74</v>
      </c>
    </row>
    <row r="63" spans="2:66" x14ac:dyDescent="0.4">
      <c r="C63" t="s">
        <v>54</v>
      </c>
    </row>
    <row r="64" spans="2:66" x14ac:dyDescent="0.4">
      <c r="C64" t="s">
        <v>55</v>
      </c>
    </row>
    <row r="65" spans="3:3" x14ac:dyDescent="0.4">
      <c r="C65" t="s">
        <v>56</v>
      </c>
    </row>
    <row r="66" spans="3:3" x14ac:dyDescent="0.4">
      <c r="C66" t="s">
        <v>57</v>
      </c>
    </row>
    <row r="67" spans="3:3" x14ac:dyDescent="0.4">
      <c r="C67" t="s">
        <v>58</v>
      </c>
    </row>
    <row r="68" spans="3:3" x14ac:dyDescent="0.4">
      <c r="C68" t="s">
        <v>59</v>
      </c>
    </row>
    <row r="69" spans="3:3" x14ac:dyDescent="0.4">
      <c r="C69" t="s">
        <v>60</v>
      </c>
    </row>
    <row r="70" spans="3:3" x14ac:dyDescent="0.4">
      <c r="C70" t="s">
        <v>61</v>
      </c>
    </row>
    <row r="71" spans="3:3" x14ac:dyDescent="0.4">
      <c r="C71" t="s">
        <v>62</v>
      </c>
    </row>
    <row r="72" spans="3:3" x14ac:dyDescent="0.4">
      <c r="C72" t="s">
        <v>63</v>
      </c>
    </row>
    <row r="73" spans="3:3" x14ac:dyDescent="0.4">
      <c r="C73" t="s">
        <v>64</v>
      </c>
    </row>
    <row r="74" spans="3:3" x14ac:dyDescent="0.4">
      <c r="C74" t="s">
        <v>65</v>
      </c>
    </row>
    <row r="75" spans="3:3" x14ac:dyDescent="0.4">
      <c r="C75" t="s">
        <v>66</v>
      </c>
    </row>
  </sheetData>
  <sheetProtection algorithmName="SHA-512" hashValue="HxVbNvgroGyrlRRbJ64W+HKnxV+GsF764ld7YGKI3gj1NvjA+l1mih8OvICBqY5TJQpDmclJJooRBkWBT7XHlQ==" saltValue="yz1p/1PZvGCSSXriTH+MSw==" spinCount="100000" sheet="1"/>
  <mergeCells count="57">
    <mergeCell ref="BI61:BJ61"/>
    <mergeCell ref="BK61:BL61"/>
    <mergeCell ref="BM61:BN61"/>
    <mergeCell ref="N13:Q14"/>
    <mergeCell ref="AY61:AZ61"/>
    <mergeCell ref="BA61:BB61"/>
    <mergeCell ref="BC61:BD61"/>
    <mergeCell ref="BE61:BF61"/>
    <mergeCell ref="BG61:BH61"/>
    <mergeCell ref="AO61:AP61"/>
    <mergeCell ref="AQ61:AR61"/>
    <mergeCell ref="AS61:AT61"/>
    <mergeCell ref="AU61:AV61"/>
    <mergeCell ref="AW61:AX61"/>
    <mergeCell ref="AE61:AF61"/>
    <mergeCell ref="AG61:AH61"/>
    <mergeCell ref="AI61:AJ61"/>
    <mergeCell ref="AK61:AL61"/>
    <mergeCell ref="AM61:AN61"/>
    <mergeCell ref="U61:V61"/>
    <mergeCell ref="W61:X61"/>
    <mergeCell ref="Y61:Z61"/>
    <mergeCell ref="AA61:AB61"/>
    <mergeCell ref="AC61:AD61"/>
    <mergeCell ref="B57:L57"/>
    <mergeCell ref="L61:M61"/>
    <mergeCell ref="N61:O61"/>
    <mergeCell ref="P61:R61"/>
    <mergeCell ref="S61:T61"/>
    <mergeCell ref="D61:E61"/>
    <mergeCell ref="F61:G61"/>
    <mergeCell ref="H61:I61"/>
    <mergeCell ref="J61:K61"/>
    <mergeCell ref="B7:X7"/>
    <mergeCell ref="B8:X8"/>
    <mergeCell ref="B9:H12"/>
    <mergeCell ref="I9:X12"/>
    <mergeCell ref="X13:X16"/>
    <mergeCell ref="I13:L16"/>
    <mergeCell ref="M13:M16"/>
    <mergeCell ref="U13:W15"/>
    <mergeCell ref="N15:P15"/>
    <mergeCell ref="B13:B16"/>
    <mergeCell ref="C13:C16"/>
    <mergeCell ref="D13:D16"/>
    <mergeCell ref="E13:E16"/>
    <mergeCell ref="R13:T15"/>
    <mergeCell ref="F13:F16"/>
    <mergeCell ref="G13:H15"/>
    <mergeCell ref="B1:V3"/>
    <mergeCell ref="W1:X3"/>
    <mergeCell ref="B4:C6"/>
    <mergeCell ref="T4:X6"/>
    <mergeCell ref="S4:S6"/>
    <mergeCell ref="N4:R6"/>
    <mergeCell ref="M4:M6"/>
    <mergeCell ref="D4:L6"/>
  </mergeCells>
  <phoneticPr fontId="1"/>
  <dataValidations count="3">
    <dataValidation type="list" allowBlank="1" showInputMessage="1" showErrorMessage="1" sqref="E17:E56" xr:uid="{B166ACAE-5290-4E44-ACF7-95CF0EBBDF15}">
      <formula1>"年少未満,年少以上,小学生,中学生,高校生,高等専門学校生(3年生以下),高等専門学校生(4年生以上),大学生,短期大学生,専修学校生,その他の学生,社会人,指導者・関係者"</formula1>
    </dataValidation>
    <dataValidation type="list" allowBlank="1" showInputMessage="1" showErrorMessage="1" sqref="F17:F56" xr:uid="{C1B666E2-D393-4553-880F-244D61B0DC65}">
      <formula1>$AD$13:$AD$14</formula1>
    </dataValidation>
    <dataValidation type="list" allowBlank="1" showInputMessage="1" showErrorMessage="1" sqref="D17:D56" xr:uid="{7C6481CA-9AD7-4421-BB0D-8CC681D3B652}">
      <formula1>"男,女"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9835-432F-4B9E-8CBA-FC23DBEB8AC3}">
  <sheetPr>
    <pageSetUpPr fitToPage="1"/>
  </sheetPr>
  <dimension ref="A1:M62"/>
  <sheetViews>
    <sheetView view="pageBreakPreview" zoomScaleNormal="90" zoomScaleSheetLayoutView="100" workbookViewId="0">
      <pane ySplit="13" topLeftCell="A14" activePane="bottomLeft" state="frozen"/>
      <selection activeCell="D22" sqref="D22"/>
      <selection pane="bottomLeft" activeCell="S17" sqref="S17"/>
    </sheetView>
  </sheetViews>
  <sheetFormatPr defaultColWidth="8.75" defaultRowHeight="18.75" x14ac:dyDescent="0.4"/>
  <cols>
    <col min="2" max="2" width="4.375" customWidth="1"/>
    <col min="3" max="3" width="22.125" customWidth="1"/>
    <col min="4" max="4" width="8.375" customWidth="1"/>
    <col min="5" max="5" width="23.625" customWidth="1"/>
    <col min="6" max="11" width="10.625" customWidth="1"/>
    <col min="12" max="12" width="17.375" customWidth="1"/>
    <col min="13" max="13" width="5.5" bestFit="1" customWidth="1"/>
    <col min="14" max="17" width="2.5" customWidth="1"/>
  </cols>
  <sheetData>
    <row r="1" spans="1:13" ht="18.75" customHeight="1" x14ac:dyDescent="0.4">
      <c r="B1" s="25"/>
      <c r="C1" s="67" t="s">
        <v>78</v>
      </c>
      <c r="D1" s="67"/>
      <c r="E1" s="67"/>
      <c r="F1" s="67"/>
      <c r="G1" s="67"/>
      <c r="H1" s="67"/>
      <c r="I1" s="67"/>
      <c r="J1" s="67"/>
      <c r="K1" s="67"/>
      <c r="L1" s="72" t="s">
        <v>52</v>
      </c>
    </row>
    <row r="2" spans="1:13" ht="18.75" customHeight="1" x14ac:dyDescent="0.4">
      <c r="B2" s="25"/>
      <c r="C2" s="67"/>
      <c r="D2" s="67"/>
      <c r="E2" s="67"/>
      <c r="F2" s="67"/>
      <c r="G2" s="67"/>
      <c r="H2" s="67"/>
      <c r="I2" s="67"/>
      <c r="J2" s="67"/>
      <c r="K2" s="67"/>
      <c r="L2" s="72"/>
    </row>
    <row r="3" spans="1:13" ht="18.75" customHeight="1" x14ac:dyDescent="0.4">
      <c r="B3" s="25"/>
      <c r="C3" s="67"/>
      <c r="D3" s="67"/>
      <c r="E3" s="67"/>
      <c r="F3" s="67"/>
      <c r="G3" s="67"/>
      <c r="H3" s="67"/>
      <c r="I3" s="67"/>
      <c r="J3" s="67"/>
      <c r="K3" s="67"/>
      <c r="L3" s="73"/>
    </row>
    <row r="4" spans="1:13" ht="18" customHeight="1" x14ac:dyDescent="0.4">
      <c r="B4" s="25"/>
      <c r="C4" s="98" t="s">
        <v>70</v>
      </c>
      <c r="D4" s="97">
        <f>利用者一覧表兼施設使用料確認表!D4</f>
        <v>0</v>
      </c>
      <c r="E4" s="97"/>
      <c r="F4" s="97"/>
      <c r="G4" s="69" t="s">
        <v>40</v>
      </c>
      <c r="H4" s="70">
        <f>利用者一覧表兼施設使用料確認表!N4</f>
        <v>0</v>
      </c>
      <c r="I4" s="70"/>
      <c r="J4" s="71" t="s">
        <v>49</v>
      </c>
      <c r="K4" s="70">
        <f>利用者一覧表兼施設使用料確認表!T4</f>
        <v>0</v>
      </c>
      <c r="L4" s="70"/>
      <c r="M4" s="68"/>
    </row>
    <row r="5" spans="1:13" ht="18" customHeight="1" x14ac:dyDescent="0.4">
      <c r="B5" s="25"/>
      <c r="C5" s="98"/>
      <c r="D5" s="97"/>
      <c r="E5" s="97"/>
      <c r="F5" s="97"/>
      <c r="G5" s="69"/>
      <c r="H5" s="70"/>
      <c r="I5" s="70"/>
      <c r="J5" s="71"/>
      <c r="K5" s="70"/>
      <c r="L5" s="70"/>
      <c r="M5" s="68"/>
    </row>
    <row r="6" spans="1:13" ht="18" customHeight="1" x14ac:dyDescent="0.4">
      <c r="B6" s="3"/>
      <c r="C6" s="98"/>
      <c r="D6" s="97"/>
      <c r="E6" s="97"/>
      <c r="F6" s="97"/>
      <c r="G6" s="69"/>
      <c r="H6" s="70"/>
      <c r="I6" s="70"/>
      <c r="J6" s="71"/>
      <c r="K6" s="70"/>
      <c r="L6" s="70"/>
      <c r="M6" s="68"/>
    </row>
    <row r="7" spans="1:13" x14ac:dyDescent="0.4">
      <c r="B7" s="65" t="s">
        <v>46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ht="19.5" thickBot="1" x14ac:dyDescent="0.45">
      <c r="B8" s="65" t="s">
        <v>47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13" x14ac:dyDescent="0.4">
      <c r="A9" s="13"/>
      <c r="B9" s="90" t="s">
        <v>39</v>
      </c>
      <c r="C9" s="83"/>
      <c r="D9" s="83"/>
      <c r="E9" s="83"/>
      <c r="F9" s="83"/>
      <c r="G9" s="83"/>
      <c r="H9" s="83"/>
      <c r="I9" s="86" t="s">
        <v>77</v>
      </c>
      <c r="J9" s="87"/>
      <c r="K9" s="87"/>
      <c r="L9" s="93"/>
    </row>
    <row r="10" spans="1:13" ht="13.5" customHeight="1" thickBot="1" x14ac:dyDescent="0.45">
      <c r="A10" s="13"/>
      <c r="B10" s="91"/>
      <c r="C10" s="92"/>
      <c r="D10" s="92"/>
      <c r="E10" s="92"/>
      <c r="F10" s="92"/>
      <c r="G10" s="92"/>
      <c r="H10" s="92"/>
      <c r="I10" s="94"/>
      <c r="J10" s="95"/>
      <c r="K10" s="95"/>
      <c r="L10" s="96"/>
    </row>
    <row r="11" spans="1:13" ht="18.75" customHeight="1" x14ac:dyDescent="0.4">
      <c r="A11" s="13"/>
      <c r="B11" s="78" t="s">
        <v>10</v>
      </c>
      <c r="C11" s="80" t="s">
        <v>9</v>
      </c>
      <c r="D11" s="80" t="s">
        <v>8</v>
      </c>
      <c r="E11" s="80" t="s">
        <v>28</v>
      </c>
      <c r="F11" s="82" t="s">
        <v>34</v>
      </c>
      <c r="G11" s="83"/>
      <c r="H11" s="83"/>
      <c r="I11" s="86" t="s">
        <v>33</v>
      </c>
      <c r="J11" s="87"/>
      <c r="K11" s="87"/>
      <c r="L11" s="74" t="s">
        <v>27</v>
      </c>
      <c r="M11" s="2"/>
    </row>
    <row r="12" spans="1:13" ht="18.75" customHeight="1" x14ac:dyDescent="0.4">
      <c r="A12" s="13"/>
      <c r="B12" s="79"/>
      <c r="C12" s="81"/>
      <c r="D12" s="81"/>
      <c r="E12" s="81"/>
      <c r="F12" s="84"/>
      <c r="G12" s="85"/>
      <c r="H12" s="85"/>
      <c r="I12" s="88"/>
      <c r="J12" s="89"/>
      <c r="K12" s="89"/>
      <c r="L12" s="75"/>
    </row>
    <row r="13" spans="1:13" ht="18.75" customHeight="1" thickBot="1" x14ac:dyDescent="0.45">
      <c r="A13" s="13"/>
      <c r="B13" s="79"/>
      <c r="C13" s="81"/>
      <c r="D13" s="81"/>
      <c r="E13" s="81"/>
      <c r="F13" s="11" t="s">
        <v>32</v>
      </c>
      <c r="G13" s="12" t="s">
        <v>30</v>
      </c>
      <c r="H13" s="12" t="s">
        <v>48</v>
      </c>
      <c r="I13" s="26" t="s">
        <v>31</v>
      </c>
      <c r="J13" s="27" t="s">
        <v>30</v>
      </c>
      <c r="K13" s="22" t="s">
        <v>29</v>
      </c>
      <c r="L13" s="76"/>
    </row>
    <row r="14" spans="1:13" ht="22.5" customHeight="1" thickTop="1" x14ac:dyDescent="0.4">
      <c r="A14" s="13"/>
      <c r="B14" s="15">
        <v>1</v>
      </c>
      <c r="C14" s="28">
        <f>利用者一覧表兼施設使用料確認表!C17</f>
        <v>0</v>
      </c>
      <c r="D14" s="28">
        <f>利用者一覧表兼施設使用料確認表!D17</f>
        <v>0</v>
      </c>
      <c r="E14" s="28">
        <f>利用者一覧表兼施設使用料確認表!E17</f>
        <v>0</v>
      </c>
      <c r="F14" s="205"/>
      <c r="G14" s="206"/>
      <c r="H14" s="206"/>
      <c r="I14" s="20" t="str">
        <f>IF(E14="年少未満",0,IF(E14="年少以上",430,IF(E14="小学生",550,IF(E14="中学生",630,IF(E14="高校生",630,IF(E14="高等専門学校生(3年生以下)",630,IF(E14="高等専門学校生(4年生以上)",630,IF(E14="大学生",630,IF(E14="短期大学生",630,IF(E14="専修学校生",630,IF(E14="その他の学生",630,IF(E14="社会人",630,IF(E14="指導者・関係者",630,"0")))))))))))))</f>
        <v>0</v>
      </c>
      <c r="J14" s="9" t="str">
        <f t="shared" ref="J14:J53" si="0">IF(E14="年少未満",0,IF(E14="年少以上",520,IF(E14="小学生",670,IF(E14="中学生",760,IF(E14="高校生",760,IF(E14="高等専門学校生(3年生以下)",760,IF(E14="高等専門学校生(4年生以上)",760,IF(E14="大学生",760,IF(E14="短期大学生",760,IF(E14="専修学校生",760,IF(E14="その他の学生",760,IF(E14="社会人",760,IF(E14="指導者・関係者",760,"0")))))))))))))</f>
        <v>0</v>
      </c>
      <c r="K14" s="33" t="str">
        <f t="shared" ref="K14:K53" si="1">IF(E14="年少未満",0,IF(E14="年少以上",650,IF(E14="小学生",860,IF(E14="中学生",980,IF(E14="高校生",980,IF(E14="高等専門学校生(3年生以下)",980,IF(E14="高等専門学校生(4年生以上)",980,IF(E14="大学生",980,IF(E14="短期大学生",980,IF(E14="専修学校生",980,IF(E14="その他の学生",980,IF(E14="社会人",980,IF(E14="指導者・関係者",980,"0")))))))))))))</f>
        <v>0</v>
      </c>
      <c r="L14" s="8">
        <f>F14*I14+G14*J14+H14*K14</f>
        <v>0</v>
      </c>
    </row>
    <row r="15" spans="1:13" ht="22.5" customHeight="1" x14ac:dyDescent="0.4">
      <c r="A15" s="13"/>
      <c r="B15" s="16">
        <v>2</v>
      </c>
      <c r="C15" s="29">
        <f>利用者一覧表兼施設使用料確認表!C18</f>
        <v>0</v>
      </c>
      <c r="D15" s="29">
        <f>利用者一覧表兼施設使用料確認表!D18</f>
        <v>0</v>
      </c>
      <c r="E15" s="29">
        <f>利用者一覧表兼施設使用料確認表!E18</f>
        <v>0</v>
      </c>
      <c r="F15" s="207"/>
      <c r="G15" s="208"/>
      <c r="H15" s="209"/>
      <c r="I15" s="19" t="str">
        <f t="shared" ref="I15:I53" si="2">IF(E15="年少未満",0,IF(E15="年少以上",430,IF(E15="小学生",550,IF(E15="中学生",630,IF(E15="高校生",630,IF(E15="高等専門学校生(3年生以下)",630,IF(E15="高等専門学校生(4年生以上)",630,IF(E15="大学生",630,IF(E15="短期大学生",630,IF(E15="専修学校生",630,IF(E15="その他の学生",630,IF(E15="社会人",630,IF(E15="指導者・関係者",630,"0")))))))))))))</f>
        <v>0</v>
      </c>
      <c r="J15" s="9" t="str">
        <f t="shared" si="0"/>
        <v>0</v>
      </c>
      <c r="K15" s="34" t="str">
        <f t="shared" si="1"/>
        <v>0</v>
      </c>
      <c r="L15" s="8">
        <f t="shared" ref="L15:L52" si="3">F15*I15+G15*J15+H15*K15</f>
        <v>0</v>
      </c>
    </row>
    <row r="16" spans="1:13" ht="22.5" customHeight="1" x14ac:dyDescent="0.4">
      <c r="A16" s="13"/>
      <c r="B16" s="16">
        <v>3</v>
      </c>
      <c r="C16" s="29">
        <f>利用者一覧表兼施設使用料確認表!C19</f>
        <v>0</v>
      </c>
      <c r="D16" s="29">
        <f>利用者一覧表兼施設使用料確認表!D19</f>
        <v>0</v>
      </c>
      <c r="E16" s="30">
        <f>利用者一覧表兼施設使用料確認表!E19</f>
        <v>0</v>
      </c>
      <c r="F16" s="210"/>
      <c r="G16" s="211"/>
      <c r="H16" s="212"/>
      <c r="I16" s="19" t="str">
        <f t="shared" si="2"/>
        <v>0</v>
      </c>
      <c r="J16" s="9" t="str">
        <f t="shared" si="0"/>
        <v>0</v>
      </c>
      <c r="K16" s="34" t="str">
        <f t="shared" si="1"/>
        <v>0</v>
      </c>
      <c r="L16" s="8">
        <f t="shared" si="3"/>
        <v>0</v>
      </c>
    </row>
    <row r="17" spans="1:12" ht="22.5" customHeight="1" x14ac:dyDescent="0.4">
      <c r="A17" s="13"/>
      <c r="B17" s="17">
        <v>4</v>
      </c>
      <c r="C17" s="30">
        <f>利用者一覧表兼施設使用料確認表!C20</f>
        <v>0</v>
      </c>
      <c r="D17" s="30">
        <f>利用者一覧表兼施設使用料確認表!D20</f>
        <v>0</v>
      </c>
      <c r="E17" s="31">
        <f>利用者一覧表兼施設使用料確認表!E20</f>
        <v>0</v>
      </c>
      <c r="F17" s="207"/>
      <c r="G17" s="208"/>
      <c r="H17" s="209"/>
      <c r="I17" s="19" t="str">
        <f t="shared" si="2"/>
        <v>0</v>
      </c>
      <c r="J17" s="9" t="str">
        <f t="shared" si="0"/>
        <v>0</v>
      </c>
      <c r="K17" s="34" t="str">
        <f t="shared" si="1"/>
        <v>0</v>
      </c>
      <c r="L17" s="8">
        <f t="shared" si="3"/>
        <v>0</v>
      </c>
    </row>
    <row r="18" spans="1:12" ht="22.5" customHeight="1" x14ac:dyDescent="0.4">
      <c r="A18" s="13"/>
      <c r="B18" s="16">
        <v>5</v>
      </c>
      <c r="C18" s="31">
        <f>利用者一覧表兼施設使用料確認表!C21</f>
        <v>0</v>
      </c>
      <c r="D18" s="31">
        <f>利用者一覧表兼施設使用料確認表!D21</f>
        <v>0</v>
      </c>
      <c r="E18" s="31">
        <f>利用者一覧表兼施設使用料確認表!E21</f>
        <v>0</v>
      </c>
      <c r="F18" s="213"/>
      <c r="G18" s="211"/>
      <c r="H18" s="214"/>
      <c r="I18" s="19" t="str">
        <f t="shared" si="2"/>
        <v>0</v>
      </c>
      <c r="J18" s="9" t="str">
        <f t="shared" si="0"/>
        <v>0</v>
      </c>
      <c r="K18" s="34" t="str">
        <f t="shared" si="1"/>
        <v>0</v>
      </c>
      <c r="L18" s="8">
        <f t="shared" si="3"/>
        <v>0</v>
      </c>
    </row>
    <row r="19" spans="1:12" ht="22.5" customHeight="1" x14ac:dyDescent="0.4">
      <c r="A19" s="13"/>
      <c r="B19" s="16">
        <v>6</v>
      </c>
      <c r="C19" s="29">
        <f>利用者一覧表兼施設使用料確認表!C22</f>
        <v>0</v>
      </c>
      <c r="D19" s="31">
        <f>利用者一覧表兼施設使用料確認表!D22</f>
        <v>0</v>
      </c>
      <c r="E19" s="31">
        <f>利用者一覧表兼施設使用料確認表!E22</f>
        <v>0</v>
      </c>
      <c r="F19" s="213"/>
      <c r="G19" s="214"/>
      <c r="H19" s="211"/>
      <c r="I19" s="19" t="str">
        <f t="shared" si="2"/>
        <v>0</v>
      </c>
      <c r="J19" s="9" t="str">
        <f t="shared" si="0"/>
        <v>0</v>
      </c>
      <c r="K19" s="34" t="str">
        <f t="shared" si="1"/>
        <v>0</v>
      </c>
      <c r="L19" s="8">
        <f t="shared" si="3"/>
        <v>0</v>
      </c>
    </row>
    <row r="20" spans="1:12" ht="22.5" customHeight="1" x14ac:dyDescent="0.4">
      <c r="A20" s="13"/>
      <c r="B20" s="17">
        <v>7</v>
      </c>
      <c r="C20" s="30">
        <f>利用者一覧表兼施設使用料確認表!C23</f>
        <v>0</v>
      </c>
      <c r="D20" s="29">
        <f>利用者一覧表兼施設使用料確認表!D23</f>
        <v>0</v>
      </c>
      <c r="E20" s="29">
        <f>利用者一覧表兼施設使用料確認表!E23</f>
        <v>0</v>
      </c>
      <c r="F20" s="207"/>
      <c r="G20" s="215"/>
      <c r="H20" s="216"/>
      <c r="I20" s="10" t="str">
        <f t="shared" si="2"/>
        <v>0</v>
      </c>
      <c r="J20" s="9" t="str">
        <f t="shared" si="0"/>
        <v>0</v>
      </c>
      <c r="K20" s="34" t="str">
        <f t="shared" si="1"/>
        <v>0</v>
      </c>
      <c r="L20" s="8">
        <f t="shared" si="3"/>
        <v>0</v>
      </c>
    </row>
    <row r="21" spans="1:12" ht="22.5" customHeight="1" x14ac:dyDescent="0.4">
      <c r="A21" s="13"/>
      <c r="B21" s="16">
        <v>8</v>
      </c>
      <c r="C21" s="31">
        <f>利用者一覧表兼施設使用料確認表!C24</f>
        <v>0</v>
      </c>
      <c r="D21" s="30">
        <f>利用者一覧表兼施設使用料確認表!D24</f>
        <v>0</v>
      </c>
      <c r="E21" s="30">
        <f>利用者一覧表兼施設使用料確認表!E24</f>
        <v>0</v>
      </c>
      <c r="F21" s="213"/>
      <c r="G21" s="215"/>
      <c r="H21" s="217"/>
      <c r="I21" s="19" t="str">
        <f t="shared" si="2"/>
        <v>0</v>
      </c>
      <c r="J21" s="9" t="str">
        <f t="shared" si="0"/>
        <v>0</v>
      </c>
      <c r="K21" s="34" t="str">
        <f t="shared" si="1"/>
        <v>0</v>
      </c>
      <c r="L21" s="8">
        <f t="shared" si="3"/>
        <v>0</v>
      </c>
    </row>
    <row r="22" spans="1:12" ht="22.5" customHeight="1" x14ac:dyDescent="0.4">
      <c r="A22" s="13"/>
      <c r="B22" s="16">
        <v>9</v>
      </c>
      <c r="C22" s="31">
        <f>利用者一覧表兼施設使用料確認表!C25</f>
        <v>0</v>
      </c>
      <c r="D22" s="29">
        <f>利用者一覧表兼施設使用料確認表!D25</f>
        <v>0</v>
      </c>
      <c r="E22" s="31">
        <f>利用者一覧表兼施設使用料確認表!E25</f>
        <v>0</v>
      </c>
      <c r="F22" s="213"/>
      <c r="G22" s="215"/>
      <c r="H22" s="217"/>
      <c r="I22" s="19" t="str">
        <f t="shared" si="2"/>
        <v>0</v>
      </c>
      <c r="J22" s="9" t="str">
        <f t="shared" si="0"/>
        <v>0</v>
      </c>
      <c r="K22" s="34" t="str">
        <f t="shared" si="1"/>
        <v>0</v>
      </c>
      <c r="L22" s="8">
        <f t="shared" si="3"/>
        <v>0</v>
      </c>
    </row>
    <row r="23" spans="1:12" ht="22.5" customHeight="1" x14ac:dyDescent="0.4">
      <c r="A23" s="13"/>
      <c r="B23" s="17">
        <v>10</v>
      </c>
      <c r="C23" s="31">
        <f>利用者一覧表兼施設使用料確認表!C26</f>
        <v>0</v>
      </c>
      <c r="D23" s="29">
        <f>利用者一覧表兼施設使用料確認表!D26</f>
        <v>0</v>
      </c>
      <c r="E23" s="29">
        <f>利用者一覧表兼施設使用料確認表!E26</f>
        <v>0</v>
      </c>
      <c r="F23" s="207"/>
      <c r="G23" s="208"/>
      <c r="H23" s="209"/>
      <c r="I23" s="19" t="str">
        <f t="shared" si="2"/>
        <v>0</v>
      </c>
      <c r="J23" s="9" t="str">
        <f t="shared" si="0"/>
        <v>0</v>
      </c>
      <c r="K23" s="34" t="str">
        <f t="shared" si="1"/>
        <v>0</v>
      </c>
      <c r="L23" s="8">
        <f t="shared" si="3"/>
        <v>0</v>
      </c>
    </row>
    <row r="24" spans="1:12" ht="22.5" customHeight="1" x14ac:dyDescent="0.4">
      <c r="A24" s="13"/>
      <c r="B24" s="16">
        <v>11</v>
      </c>
      <c r="C24" s="29">
        <f>利用者一覧表兼施設使用料確認表!C27</f>
        <v>0</v>
      </c>
      <c r="D24" s="29">
        <f>利用者一覧表兼施設使用料確認表!D27</f>
        <v>0</v>
      </c>
      <c r="E24" s="29">
        <f>利用者一覧表兼施設使用料確認表!E27</f>
        <v>0</v>
      </c>
      <c r="F24" s="218"/>
      <c r="G24" s="214"/>
      <c r="H24" s="219"/>
      <c r="I24" s="19" t="str">
        <f t="shared" si="2"/>
        <v>0</v>
      </c>
      <c r="J24" s="9" t="str">
        <f t="shared" si="0"/>
        <v>0</v>
      </c>
      <c r="K24" s="34" t="str">
        <f t="shared" si="1"/>
        <v>0</v>
      </c>
      <c r="L24" s="8">
        <f t="shared" si="3"/>
        <v>0</v>
      </c>
    </row>
    <row r="25" spans="1:12" ht="22.5" customHeight="1" x14ac:dyDescent="0.4">
      <c r="A25" s="13"/>
      <c r="B25" s="16">
        <v>12</v>
      </c>
      <c r="C25" s="30">
        <f>利用者一覧表兼施設使用料確認表!C28</f>
        <v>0</v>
      </c>
      <c r="D25" s="29">
        <f>利用者一覧表兼施設使用料確認表!D28</f>
        <v>0</v>
      </c>
      <c r="E25" s="30">
        <f>利用者一覧表兼施設使用料確認表!E28</f>
        <v>0</v>
      </c>
      <c r="F25" s="207"/>
      <c r="G25" s="208"/>
      <c r="H25" s="209"/>
      <c r="I25" s="19" t="str">
        <f t="shared" si="2"/>
        <v>0</v>
      </c>
      <c r="J25" s="21" t="str">
        <f t="shared" si="0"/>
        <v>0</v>
      </c>
      <c r="K25" s="35" t="str">
        <f t="shared" si="1"/>
        <v>0</v>
      </c>
      <c r="L25" s="8">
        <f t="shared" si="3"/>
        <v>0</v>
      </c>
    </row>
    <row r="26" spans="1:12" ht="22.5" customHeight="1" x14ac:dyDescent="0.4">
      <c r="A26" s="13"/>
      <c r="B26" s="17">
        <v>13</v>
      </c>
      <c r="C26" s="29">
        <f>利用者一覧表兼施設使用料確認表!C29</f>
        <v>0</v>
      </c>
      <c r="D26" s="29">
        <f>利用者一覧表兼施設使用料確認表!D29</f>
        <v>0</v>
      </c>
      <c r="E26" s="31">
        <f>利用者一覧表兼施設使用料確認表!E29</f>
        <v>0</v>
      </c>
      <c r="F26" s="218"/>
      <c r="G26" s="214"/>
      <c r="H26" s="219"/>
      <c r="I26" s="19" t="str">
        <f t="shared" si="2"/>
        <v>0</v>
      </c>
      <c r="J26" s="21" t="str">
        <f t="shared" si="0"/>
        <v>0</v>
      </c>
      <c r="K26" s="21" t="str">
        <f t="shared" si="1"/>
        <v>0</v>
      </c>
      <c r="L26" s="8">
        <f t="shared" si="3"/>
        <v>0</v>
      </c>
    </row>
    <row r="27" spans="1:12" ht="22.5" customHeight="1" x14ac:dyDescent="0.4">
      <c r="A27" s="13"/>
      <c r="B27" s="16">
        <v>14</v>
      </c>
      <c r="C27" s="29">
        <f>利用者一覧表兼施設使用料確認表!C30</f>
        <v>0</v>
      </c>
      <c r="D27" s="29">
        <f>利用者一覧表兼施設使用料確認表!D30</f>
        <v>0</v>
      </c>
      <c r="E27" s="29">
        <f>利用者一覧表兼施設使用料確認表!E30</f>
        <v>0</v>
      </c>
      <c r="F27" s="207"/>
      <c r="G27" s="208"/>
      <c r="H27" s="209"/>
      <c r="I27" s="19" t="str">
        <f t="shared" si="2"/>
        <v>0</v>
      </c>
      <c r="J27" s="9" t="str">
        <f t="shared" si="0"/>
        <v>0</v>
      </c>
      <c r="K27" s="34" t="str">
        <f t="shared" si="1"/>
        <v>0</v>
      </c>
      <c r="L27" s="8">
        <f t="shared" si="3"/>
        <v>0</v>
      </c>
    </row>
    <row r="28" spans="1:12" ht="22.5" customHeight="1" x14ac:dyDescent="0.4">
      <c r="A28" s="13"/>
      <c r="B28" s="16">
        <v>15</v>
      </c>
      <c r="C28" s="30">
        <f>利用者一覧表兼施設使用料確認表!C31</f>
        <v>0</v>
      </c>
      <c r="D28" s="30">
        <f>利用者一覧表兼施設使用料確認表!D31</f>
        <v>0</v>
      </c>
      <c r="E28" s="29">
        <f>利用者一覧表兼施設使用料確認表!E31</f>
        <v>0</v>
      </c>
      <c r="F28" s="207"/>
      <c r="G28" s="214"/>
      <c r="H28" s="219"/>
      <c r="I28" s="19" t="str">
        <f t="shared" si="2"/>
        <v>0</v>
      </c>
      <c r="J28" s="9" t="str">
        <f t="shared" si="0"/>
        <v>0</v>
      </c>
      <c r="K28" s="34" t="str">
        <f t="shared" si="1"/>
        <v>0</v>
      </c>
      <c r="L28" s="8">
        <f t="shared" si="3"/>
        <v>0</v>
      </c>
    </row>
    <row r="29" spans="1:12" ht="22.5" customHeight="1" x14ac:dyDescent="0.4">
      <c r="A29" s="13"/>
      <c r="B29" s="17">
        <v>16</v>
      </c>
      <c r="C29" s="31">
        <f>利用者一覧表兼施設使用料確認表!C32</f>
        <v>0</v>
      </c>
      <c r="D29" s="31">
        <f>利用者一覧表兼施設使用料確認表!D32</f>
        <v>0</v>
      </c>
      <c r="E29" s="29">
        <f>利用者一覧表兼施設使用料確認表!E32</f>
        <v>0</v>
      </c>
      <c r="F29" s="218"/>
      <c r="G29" s="215"/>
      <c r="H29" s="216"/>
      <c r="I29" s="10" t="str">
        <f t="shared" si="2"/>
        <v>0</v>
      </c>
      <c r="J29" s="9" t="str">
        <f t="shared" si="0"/>
        <v>0</v>
      </c>
      <c r="K29" s="34" t="str">
        <f t="shared" si="1"/>
        <v>0</v>
      </c>
      <c r="L29" s="8">
        <f t="shared" si="3"/>
        <v>0</v>
      </c>
    </row>
    <row r="30" spans="1:12" ht="22.5" customHeight="1" x14ac:dyDescent="0.4">
      <c r="A30" s="13"/>
      <c r="B30" s="16">
        <v>17</v>
      </c>
      <c r="C30" s="31">
        <f>利用者一覧表兼施設使用料確認表!C33</f>
        <v>0</v>
      </c>
      <c r="D30" s="31">
        <f>利用者一覧表兼施設使用料確認表!D33</f>
        <v>0</v>
      </c>
      <c r="E30" s="30">
        <f>利用者一覧表兼施設使用料確認表!E33</f>
        <v>0</v>
      </c>
      <c r="F30" s="207"/>
      <c r="G30" s="215"/>
      <c r="H30" s="217"/>
      <c r="I30" s="19" t="str">
        <f t="shared" si="2"/>
        <v>0</v>
      </c>
      <c r="J30" s="9" t="str">
        <f t="shared" si="0"/>
        <v>0</v>
      </c>
      <c r="K30" s="34" t="str">
        <f t="shared" si="1"/>
        <v>0</v>
      </c>
      <c r="L30" s="8">
        <f t="shared" si="3"/>
        <v>0</v>
      </c>
    </row>
    <row r="31" spans="1:12" ht="22.5" customHeight="1" x14ac:dyDescent="0.4">
      <c r="A31" s="13"/>
      <c r="B31" s="16">
        <v>18</v>
      </c>
      <c r="C31" s="31">
        <f>利用者一覧表兼施設使用料確認表!C34</f>
        <v>0</v>
      </c>
      <c r="D31" s="31">
        <f>利用者一覧表兼施設使用料確認表!D34</f>
        <v>0</v>
      </c>
      <c r="E31" s="31">
        <f>利用者一覧表兼施設使用料確認表!E34</f>
        <v>0</v>
      </c>
      <c r="F31" s="207"/>
      <c r="G31" s="215"/>
      <c r="H31" s="217"/>
      <c r="I31" s="19" t="str">
        <f t="shared" si="2"/>
        <v>0</v>
      </c>
      <c r="J31" s="9" t="str">
        <f t="shared" si="0"/>
        <v>0</v>
      </c>
      <c r="K31" s="34" t="str">
        <f t="shared" si="1"/>
        <v>0</v>
      </c>
      <c r="L31" s="8">
        <f t="shared" si="3"/>
        <v>0</v>
      </c>
    </row>
    <row r="32" spans="1:12" ht="22.5" customHeight="1" x14ac:dyDescent="0.4">
      <c r="A32" s="13"/>
      <c r="B32" s="17">
        <v>19</v>
      </c>
      <c r="C32" s="29">
        <f>利用者一覧表兼施設使用料確認表!C35</f>
        <v>0</v>
      </c>
      <c r="D32" s="31">
        <f>利用者一覧表兼施設使用料確認表!D35</f>
        <v>0</v>
      </c>
      <c r="E32" s="31">
        <f>利用者一覧表兼施設使用料確認表!E35</f>
        <v>0</v>
      </c>
      <c r="F32" s="207"/>
      <c r="G32" s="208"/>
      <c r="H32" s="217"/>
      <c r="I32" s="19" t="str">
        <f t="shared" si="2"/>
        <v>0</v>
      </c>
      <c r="J32" s="9" t="str">
        <f t="shared" si="0"/>
        <v>0</v>
      </c>
      <c r="K32" s="34" t="str">
        <f t="shared" si="1"/>
        <v>0</v>
      </c>
      <c r="L32" s="8">
        <f t="shared" si="3"/>
        <v>0</v>
      </c>
    </row>
    <row r="33" spans="1:12" ht="22.5" customHeight="1" x14ac:dyDescent="0.4">
      <c r="A33" s="13"/>
      <c r="B33" s="16">
        <v>20</v>
      </c>
      <c r="C33" s="29">
        <f>利用者一覧表兼施設使用料確認表!C36</f>
        <v>0</v>
      </c>
      <c r="D33" s="29">
        <f>利用者一覧表兼施設使用料確認表!D36</f>
        <v>0</v>
      </c>
      <c r="E33" s="31">
        <f>利用者一覧表兼施設使用料確認表!E36</f>
        <v>0</v>
      </c>
      <c r="F33" s="218"/>
      <c r="G33" s="208"/>
      <c r="H33" s="217"/>
      <c r="I33" s="19" t="str">
        <f t="shared" si="2"/>
        <v>0</v>
      </c>
      <c r="J33" s="9" t="str">
        <f t="shared" si="0"/>
        <v>0</v>
      </c>
      <c r="K33" s="34" t="str">
        <f t="shared" si="1"/>
        <v>0</v>
      </c>
      <c r="L33" s="8">
        <f t="shared" si="3"/>
        <v>0</v>
      </c>
    </row>
    <row r="34" spans="1:12" ht="22.5" customHeight="1" x14ac:dyDescent="0.4">
      <c r="A34" s="13"/>
      <c r="B34" s="16">
        <v>21</v>
      </c>
      <c r="C34" s="30">
        <f>利用者一覧表兼施設使用料確認表!C37</f>
        <v>0</v>
      </c>
      <c r="D34" s="30">
        <f>利用者一覧表兼施設使用料確認表!D37</f>
        <v>0</v>
      </c>
      <c r="E34" s="31">
        <f>利用者一覧表兼施設使用料確認表!E37</f>
        <v>0</v>
      </c>
      <c r="F34" s="213"/>
      <c r="G34" s="214"/>
      <c r="H34" s="211"/>
      <c r="I34" s="19" t="str">
        <f t="shared" si="2"/>
        <v>0</v>
      </c>
      <c r="J34" s="9" t="str">
        <f t="shared" si="0"/>
        <v>0</v>
      </c>
      <c r="K34" s="34" t="str">
        <f t="shared" si="1"/>
        <v>0</v>
      </c>
      <c r="L34" s="8">
        <f t="shared" si="3"/>
        <v>0</v>
      </c>
    </row>
    <row r="35" spans="1:12" ht="22.5" customHeight="1" x14ac:dyDescent="0.4">
      <c r="A35" s="13"/>
      <c r="B35" s="17">
        <v>22</v>
      </c>
      <c r="C35" s="29">
        <f>利用者一覧表兼施設使用料確認表!C38</f>
        <v>0</v>
      </c>
      <c r="D35" s="31">
        <f>利用者一覧表兼施設使用料確認表!D38</f>
        <v>0</v>
      </c>
      <c r="E35" s="29">
        <f>利用者一覧表兼施設使用料確認表!E38</f>
        <v>0</v>
      </c>
      <c r="F35" s="213"/>
      <c r="G35" s="208"/>
      <c r="H35" s="209"/>
      <c r="I35" s="19" t="str">
        <f t="shared" si="2"/>
        <v>0</v>
      </c>
      <c r="J35" s="9" t="str">
        <f t="shared" si="0"/>
        <v>0</v>
      </c>
      <c r="K35" s="34" t="str">
        <f t="shared" si="1"/>
        <v>0</v>
      </c>
      <c r="L35" s="8">
        <f t="shared" si="3"/>
        <v>0</v>
      </c>
    </row>
    <row r="36" spans="1:12" ht="22.5" customHeight="1" x14ac:dyDescent="0.4">
      <c r="A36" s="13"/>
      <c r="B36" s="16">
        <v>23</v>
      </c>
      <c r="C36" s="30">
        <f>利用者一覧表兼施設使用料確認表!C39</f>
        <v>0</v>
      </c>
      <c r="D36" s="31">
        <f>利用者一覧表兼施設使用料確認表!D39</f>
        <v>0</v>
      </c>
      <c r="E36" s="30">
        <f>利用者一覧表兼施設使用料確認表!E39</f>
        <v>0</v>
      </c>
      <c r="F36" s="207"/>
      <c r="G36" s="208"/>
      <c r="H36" s="209"/>
      <c r="I36" s="19" t="str">
        <f t="shared" si="2"/>
        <v>0</v>
      </c>
      <c r="J36" s="9" t="str">
        <f t="shared" si="0"/>
        <v>0</v>
      </c>
      <c r="K36" s="34" t="str">
        <f t="shared" si="1"/>
        <v>0</v>
      </c>
      <c r="L36" s="8">
        <f t="shared" si="3"/>
        <v>0</v>
      </c>
    </row>
    <row r="37" spans="1:12" ht="22.5" customHeight="1" x14ac:dyDescent="0.4">
      <c r="A37" s="13"/>
      <c r="B37" s="17">
        <v>24</v>
      </c>
      <c r="C37" s="31">
        <f>利用者一覧表兼施設使用料確認表!C40</f>
        <v>0</v>
      </c>
      <c r="D37" s="29">
        <f>利用者一覧表兼施設使用料確認表!D40</f>
        <v>0</v>
      </c>
      <c r="E37" s="29">
        <f>利用者一覧表兼施設使用料確認表!E40</f>
        <v>0</v>
      </c>
      <c r="F37" s="213"/>
      <c r="G37" s="214"/>
      <c r="H37" s="219"/>
      <c r="I37" s="19" t="str">
        <f t="shared" si="2"/>
        <v>0</v>
      </c>
      <c r="J37" s="9" t="str">
        <f t="shared" si="0"/>
        <v>0</v>
      </c>
      <c r="K37" s="34" t="str">
        <f t="shared" si="1"/>
        <v>0</v>
      </c>
      <c r="L37" s="8">
        <f t="shared" si="3"/>
        <v>0</v>
      </c>
    </row>
    <row r="38" spans="1:12" ht="22.5" customHeight="1" x14ac:dyDescent="0.4">
      <c r="A38" s="13"/>
      <c r="B38" s="16">
        <v>25</v>
      </c>
      <c r="C38" s="31">
        <f>利用者一覧表兼施設使用料確認表!C41</f>
        <v>0</v>
      </c>
      <c r="D38" s="30">
        <f>利用者一覧表兼施設使用料確認表!D41</f>
        <v>0</v>
      </c>
      <c r="E38" s="29">
        <f>利用者一覧表兼施設使用料確認表!E41</f>
        <v>0</v>
      </c>
      <c r="F38" s="213"/>
      <c r="G38" s="215"/>
      <c r="H38" s="217"/>
      <c r="I38" s="19" t="str">
        <f t="shared" si="2"/>
        <v>0</v>
      </c>
      <c r="J38" s="9" t="str">
        <f t="shared" si="0"/>
        <v>0</v>
      </c>
      <c r="K38" s="34" t="str">
        <f t="shared" si="1"/>
        <v>0</v>
      </c>
      <c r="L38" s="8">
        <f t="shared" si="3"/>
        <v>0</v>
      </c>
    </row>
    <row r="39" spans="1:12" ht="22.5" customHeight="1" x14ac:dyDescent="0.4">
      <c r="A39" s="13"/>
      <c r="B39" s="17">
        <v>26</v>
      </c>
      <c r="C39" s="31">
        <f>利用者一覧表兼施設使用料確認表!C42</f>
        <v>0</v>
      </c>
      <c r="D39" s="29">
        <f>利用者一覧表兼施設使用料確認表!D42</f>
        <v>0</v>
      </c>
      <c r="E39" s="29">
        <f>利用者一覧表兼施設使用料確認表!E42</f>
        <v>0</v>
      </c>
      <c r="F39" s="213"/>
      <c r="G39" s="215"/>
      <c r="H39" s="217"/>
      <c r="I39" s="19" t="str">
        <f t="shared" si="2"/>
        <v>0</v>
      </c>
      <c r="J39" s="9" t="str">
        <f t="shared" si="0"/>
        <v>0</v>
      </c>
      <c r="K39" s="34" t="str">
        <f t="shared" si="1"/>
        <v>0</v>
      </c>
      <c r="L39" s="8">
        <f t="shared" si="3"/>
        <v>0</v>
      </c>
    </row>
    <row r="40" spans="1:12" ht="22.5" customHeight="1" x14ac:dyDescent="0.4">
      <c r="A40" s="13"/>
      <c r="B40" s="16">
        <v>27</v>
      </c>
      <c r="C40" s="31">
        <f>利用者一覧表兼施設使用料確認表!C43</f>
        <v>0</v>
      </c>
      <c r="D40" s="30">
        <f>利用者一覧表兼施設使用料確認表!D43</f>
        <v>0</v>
      </c>
      <c r="E40" s="29">
        <f>利用者一覧表兼施設使用料確認表!E43</f>
        <v>0</v>
      </c>
      <c r="F40" s="207"/>
      <c r="G40" s="215"/>
      <c r="H40" s="217"/>
      <c r="I40" s="19" t="str">
        <f t="shared" si="2"/>
        <v>0</v>
      </c>
      <c r="J40" s="9" t="str">
        <f t="shared" si="0"/>
        <v>0</v>
      </c>
      <c r="K40" s="34" t="str">
        <f t="shared" si="1"/>
        <v>0</v>
      </c>
      <c r="L40" s="8">
        <f t="shared" si="3"/>
        <v>0</v>
      </c>
    </row>
    <row r="41" spans="1:12" s="1" customFormat="1" ht="22.5" customHeight="1" x14ac:dyDescent="0.4">
      <c r="A41" s="14"/>
      <c r="B41" s="17">
        <v>28</v>
      </c>
      <c r="C41" s="31">
        <f>利用者一覧表兼施設使用料確認表!C44</f>
        <v>0</v>
      </c>
      <c r="D41" s="29">
        <f>利用者一覧表兼施設使用料確認表!D44</f>
        <v>0</v>
      </c>
      <c r="E41" s="30">
        <f>利用者一覧表兼施設使用料確認表!E44</f>
        <v>0</v>
      </c>
      <c r="F41" s="218"/>
      <c r="G41" s="208"/>
      <c r="H41" s="209"/>
      <c r="I41" s="19" t="str">
        <f t="shared" si="2"/>
        <v>0</v>
      </c>
      <c r="J41" s="9" t="str">
        <f t="shared" si="0"/>
        <v>0</v>
      </c>
      <c r="K41" s="34" t="str">
        <f t="shared" si="1"/>
        <v>0</v>
      </c>
      <c r="L41" s="8">
        <f t="shared" si="3"/>
        <v>0</v>
      </c>
    </row>
    <row r="42" spans="1:12" ht="22.5" customHeight="1" x14ac:dyDescent="0.4">
      <c r="A42" s="13"/>
      <c r="B42" s="16">
        <v>29</v>
      </c>
      <c r="C42" s="31">
        <f>利用者一覧表兼施設使用料確認表!C45</f>
        <v>0</v>
      </c>
      <c r="D42" s="30">
        <f>利用者一覧表兼施設使用料確認表!D45</f>
        <v>0</v>
      </c>
      <c r="E42" s="31">
        <f>利用者一覧表兼施設使用料確認表!E45</f>
        <v>0</v>
      </c>
      <c r="F42" s="207"/>
      <c r="G42" s="214"/>
      <c r="H42" s="219"/>
      <c r="I42" s="19" t="str">
        <f t="shared" si="2"/>
        <v>0</v>
      </c>
      <c r="J42" s="9" t="str">
        <f t="shared" si="0"/>
        <v>0</v>
      </c>
      <c r="K42" s="34" t="str">
        <f t="shared" si="1"/>
        <v>0</v>
      </c>
      <c r="L42" s="8">
        <f t="shared" si="3"/>
        <v>0</v>
      </c>
    </row>
    <row r="43" spans="1:12" ht="22.5" customHeight="1" x14ac:dyDescent="0.4">
      <c r="A43" s="13"/>
      <c r="B43" s="17">
        <v>30</v>
      </c>
      <c r="C43" s="31">
        <f>利用者一覧表兼施設使用料確認表!C46</f>
        <v>0</v>
      </c>
      <c r="D43" s="29">
        <f>利用者一覧表兼施設使用料確認表!D46</f>
        <v>0</v>
      </c>
      <c r="E43" s="29">
        <f>利用者一覧表兼施設使用料確認表!E46</f>
        <v>0</v>
      </c>
      <c r="F43" s="218"/>
      <c r="G43" s="215"/>
      <c r="H43" s="211"/>
      <c r="I43" s="19" t="str">
        <f t="shared" si="2"/>
        <v>0</v>
      </c>
      <c r="J43" s="9" t="str">
        <f t="shared" si="0"/>
        <v>0</v>
      </c>
      <c r="K43" s="34" t="str">
        <f t="shared" si="1"/>
        <v>0</v>
      </c>
      <c r="L43" s="8">
        <f t="shared" si="3"/>
        <v>0</v>
      </c>
    </row>
    <row r="44" spans="1:12" ht="22.5" customHeight="1" x14ac:dyDescent="0.4">
      <c r="A44" s="13"/>
      <c r="B44" s="16">
        <v>31</v>
      </c>
      <c r="C44" s="29">
        <f>利用者一覧表兼施設使用料確認表!C47</f>
        <v>0</v>
      </c>
      <c r="D44" s="30">
        <f>利用者一覧表兼施設使用料確認表!D47</f>
        <v>0</v>
      </c>
      <c r="E44" s="29">
        <f>利用者一覧表兼施設使用料確認表!E47</f>
        <v>0</v>
      </c>
      <c r="F44" s="213"/>
      <c r="G44" s="215"/>
      <c r="H44" s="217"/>
      <c r="I44" s="19" t="str">
        <f t="shared" si="2"/>
        <v>0</v>
      </c>
      <c r="J44" s="9" t="str">
        <f t="shared" si="0"/>
        <v>0</v>
      </c>
      <c r="K44" s="34" t="str">
        <f t="shared" si="1"/>
        <v>0</v>
      </c>
      <c r="L44" s="8">
        <f t="shared" si="3"/>
        <v>0</v>
      </c>
    </row>
    <row r="45" spans="1:12" ht="22.5" customHeight="1" x14ac:dyDescent="0.4">
      <c r="A45" s="13"/>
      <c r="B45" s="17">
        <v>32</v>
      </c>
      <c r="C45" s="30">
        <f>利用者一覧表兼施設使用料確認表!C48</f>
        <v>0</v>
      </c>
      <c r="D45" s="31">
        <f>利用者一覧表兼施設使用料確認表!D48</f>
        <v>0</v>
      </c>
      <c r="E45" s="29">
        <f>利用者一覧表兼施設使用料確認表!E48</f>
        <v>0</v>
      </c>
      <c r="F45" s="213"/>
      <c r="G45" s="215"/>
      <c r="H45" s="217"/>
      <c r="I45" s="19" t="str">
        <f t="shared" si="2"/>
        <v>0</v>
      </c>
      <c r="J45" s="9" t="str">
        <f t="shared" si="0"/>
        <v>0</v>
      </c>
      <c r="K45" s="34" t="str">
        <f t="shared" si="1"/>
        <v>0</v>
      </c>
      <c r="L45" s="8">
        <f t="shared" si="3"/>
        <v>0</v>
      </c>
    </row>
    <row r="46" spans="1:12" ht="22.5" customHeight="1" x14ac:dyDescent="0.4">
      <c r="A46" s="13"/>
      <c r="B46" s="16">
        <v>33</v>
      </c>
      <c r="C46" s="31">
        <f>利用者一覧表兼施設使用料確認表!C49</f>
        <v>0</v>
      </c>
      <c r="D46" s="31">
        <f>利用者一覧表兼施設使用料確認表!D49</f>
        <v>0</v>
      </c>
      <c r="E46" s="29">
        <f>利用者一覧表兼施設使用料確認表!E49</f>
        <v>0</v>
      </c>
      <c r="F46" s="213"/>
      <c r="G46" s="208"/>
      <c r="H46" s="209"/>
      <c r="I46" s="19" t="str">
        <f t="shared" si="2"/>
        <v>0</v>
      </c>
      <c r="J46" s="9" t="str">
        <f t="shared" si="0"/>
        <v>0</v>
      </c>
      <c r="K46" s="34" t="str">
        <f t="shared" si="1"/>
        <v>0</v>
      </c>
      <c r="L46" s="8">
        <f t="shared" si="3"/>
        <v>0</v>
      </c>
    </row>
    <row r="47" spans="1:12" ht="22.5" customHeight="1" x14ac:dyDescent="0.4">
      <c r="A47" s="13"/>
      <c r="B47" s="17">
        <v>34</v>
      </c>
      <c r="C47" s="29">
        <f>利用者一覧表兼施設使用料確認表!C50</f>
        <v>0</v>
      </c>
      <c r="D47" s="31">
        <f>利用者一覧表兼施設使用料確認表!D50</f>
        <v>0</v>
      </c>
      <c r="E47" s="30">
        <f>利用者一覧表兼施設使用料確認表!E50</f>
        <v>0</v>
      </c>
      <c r="F47" s="213"/>
      <c r="G47" s="214"/>
      <c r="H47" s="212"/>
      <c r="I47" s="19" t="str">
        <f t="shared" si="2"/>
        <v>0</v>
      </c>
      <c r="J47" s="9" t="str">
        <f t="shared" si="0"/>
        <v>0</v>
      </c>
      <c r="K47" s="34" t="str">
        <f t="shared" si="1"/>
        <v>0</v>
      </c>
      <c r="L47" s="8">
        <f t="shared" si="3"/>
        <v>0</v>
      </c>
    </row>
    <row r="48" spans="1:12" ht="22.5" customHeight="1" x14ac:dyDescent="0.4">
      <c r="A48" s="13"/>
      <c r="B48" s="16">
        <v>35</v>
      </c>
      <c r="C48" s="29">
        <f>利用者一覧表兼施設使用料確認表!C51</f>
        <v>0</v>
      </c>
      <c r="D48" s="31">
        <f>利用者一覧表兼施設使用料確認表!D51</f>
        <v>0</v>
      </c>
      <c r="E48" s="31">
        <f>利用者一覧表兼施設使用料確認表!E51</f>
        <v>0</v>
      </c>
      <c r="F48" s="207"/>
      <c r="G48" s="208"/>
      <c r="H48" s="220"/>
      <c r="I48" s="19" t="str">
        <f t="shared" si="2"/>
        <v>0</v>
      </c>
      <c r="J48" s="9" t="str">
        <f t="shared" si="0"/>
        <v>0</v>
      </c>
      <c r="K48" s="34" t="str">
        <f t="shared" si="1"/>
        <v>0</v>
      </c>
      <c r="L48" s="8">
        <f t="shared" si="3"/>
        <v>0</v>
      </c>
    </row>
    <row r="49" spans="1:12" ht="22.5" customHeight="1" x14ac:dyDescent="0.4">
      <c r="A49" s="13"/>
      <c r="B49" s="17">
        <v>36</v>
      </c>
      <c r="C49" s="29">
        <f>利用者一覧表兼施設使用料確認表!C52</f>
        <v>0</v>
      </c>
      <c r="D49" s="31">
        <f>利用者一覧表兼施設使用料確認表!D52</f>
        <v>0</v>
      </c>
      <c r="E49" s="31">
        <f>利用者一覧表兼施設使用料確認表!E52</f>
        <v>0</v>
      </c>
      <c r="F49" s="207"/>
      <c r="G49" s="214"/>
      <c r="H49" s="219"/>
      <c r="I49" s="19" t="str">
        <f t="shared" si="2"/>
        <v>0</v>
      </c>
      <c r="J49" s="9" t="str">
        <f t="shared" si="0"/>
        <v>0</v>
      </c>
      <c r="K49" s="34" t="str">
        <f t="shared" si="1"/>
        <v>0</v>
      </c>
      <c r="L49" s="8">
        <f t="shared" si="3"/>
        <v>0</v>
      </c>
    </row>
    <row r="50" spans="1:12" ht="22.5" customHeight="1" x14ac:dyDescent="0.4">
      <c r="A50" s="13"/>
      <c r="B50" s="16">
        <v>37</v>
      </c>
      <c r="C50" s="29">
        <f>利用者一覧表兼施設使用料確認表!C53</f>
        <v>0</v>
      </c>
      <c r="D50" s="29">
        <f>利用者一覧表兼施設使用料確認表!D53</f>
        <v>0</v>
      </c>
      <c r="E50" s="29">
        <f>利用者一覧表兼施設使用料確認表!E53</f>
        <v>0</v>
      </c>
      <c r="F50" s="207"/>
      <c r="G50" s="208"/>
      <c r="H50" s="211"/>
      <c r="I50" s="19" t="str">
        <f t="shared" si="2"/>
        <v>0</v>
      </c>
      <c r="J50" s="9" t="str">
        <f t="shared" si="0"/>
        <v>0</v>
      </c>
      <c r="K50" s="34" t="str">
        <f t="shared" si="1"/>
        <v>0</v>
      </c>
      <c r="L50" s="8">
        <f t="shared" si="3"/>
        <v>0</v>
      </c>
    </row>
    <row r="51" spans="1:12" s="1" customFormat="1" ht="22.5" customHeight="1" x14ac:dyDescent="0.4">
      <c r="A51" s="14"/>
      <c r="B51" s="17">
        <v>38</v>
      </c>
      <c r="C51" s="29">
        <f>利用者一覧表兼施設使用料確認表!C54</f>
        <v>0</v>
      </c>
      <c r="D51" s="29">
        <f>利用者一覧表兼施設使用料確認表!D54</f>
        <v>0</v>
      </c>
      <c r="E51" s="29">
        <f>利用者一覧表兼施設使用料確認表!E54</f>
        <v>0</v>
      </c>
      <c r="F51" s="207"/>
      <c r="G51" s="214"/>
      <c r="H51" s="216"/>
      <c r="I51" s="10" t="str">
        <f t="shared" si="2"/>
        <v>0</v>
      </c>
      <c r="J51" s="9" t="str">
        <f t="shared" si="0"/>
        <v>0</v>
      </c>
      <c r="K51" s="34" t="str">
        <f t="shared" si="1"/>
        <v>0</v>
      </c>
      <c r="L51" s="8">
        <f t="shared" si="3"/>
        <v>0</v>
      </c>
    </row>
    <row r="52" spans="1:12" ht="22.5" customHeight="1" x14ac:dyDescent="0.4">
      <c r="A52" s="13"/>
      <c r="B52" s="16">
        <v>39</v>
      </c>
      <c r="C52" s="30">
        <f>利用者一覧表兼施設使用料確認表!C55</f>
        <v>0</v>
      </c>
      <c r="D52" s="30">
        <f>利用者一覧表兼施設使用料確認表!D55</f>
        <v>0</v>
      </c>
      <c r="E52" s="30">
        <f>利用者一覧表兼施設使用料確認表!E55</f>
        <v>0</v>
      </c>
      <c r="F52" s="218"/>
      <c r="G52" s="215"/>
      <c r="H52" s="212"/>
      <c r="I52" s="19" t="str">
        <f t="shared" si="2"/>
        <v>0</v>
      </c>
      <c r="J52" s="9" t="str">
        <f t="shared" si="0"/>
        <v>0</v>
      </c>
      <c r="K52" s="34" t="str">
        <f t="shared" si="1"/>
        <v>0</v>
      </c>
      <c r="L52" s="8">
        <f t="shared" si="3"/>
        <v>0</v>
      </c>
    </row>
    <row r="53" spans="1:12" ht="22.5" customHeight="1" thickBot="1" x14ac:dyDescent="0.45">
      <c r="A53" s="13"/>
      <c r="B53" s="17">
        <v>40</v>
      </c>
      <c r="C53" s="32">
        <f>利用者一覧表兼施設使用料確認表!C56</f>
        <v>0</v>
      </c>
      <c r="D53" s="32">
        <f>利用者一覧表兼施設使用料確認表!D56</f>
        <v>0</v>
      </c>
      <c r="E53" s="32">
        <f>利用者一覧表兼施設使用料確認表!E56</f>
        <v>0</v>
      </c>
      <c r="F53" s="213"/>
      <c r="G53" s="208"/>
      <c r="H53" s="219"/>
      <c r="I53" s="19" t="str">
        <f t="shared" si="2"/>
        <v>0</v>
      </c>
      <c r="J53" s="9" t="str">
        <f t="shared" si="0"/>
        <v>0</v>
      </c>
      <c r="K53" s="36" t="str">
        <f t="shared" si="1"/>
        <v>0</v>
      </c>
      <c r="L53" s="8">
        <f t="shared" ref="L53" si="4">F53*I53+G53*J53+K53</f>
        <v>0</v>
      </c>
    </row>
    <row r="54" spans="1:12" ht="27.75" customHeight="1" thickBot="1" x14ac:dyDescent="0.45">
      <c r="A54" s="13"/>
      <c r="B54" s="77"/>
      <c r="C54" s="77"/>
      <c r="D54" s="77"/>
      <c r="E54" s="77"/>
      <c r="F54" s="77"/>
      <c r="G54" s="77"/>
      <c r="H54" s="77"/>
      <c r="I54" s="18"/>
      <c r="J54" s="18"/>
      <c r="K54" s="37" t="s">
        <v>12</v>
      </c>
      <c r="L54" s="5">
        <f>SUM(L14:L53)</f>
        <v>0</v>
      </c>
    </row>
    <row r="55" spans="1:12" x14ac:dyDescent="0.4">
      <c r="A55" s="2"/>
      <c r="B55" s="2"/>
      <c r="C55" s="2"/>
      <c r="D55" s="2"/>
      <c r="E55" s="2"/>
      <c r="F55" s="2"/>
      <c r="G55" s="2"/>
      <c r="H55" s="2"/>
    </row>
    <row r="56" spans="1:12" x14ac:dyDescent="0.4">
      <c r="A56" s="2"/>
      <c r="B56" s="2"/>
      <c r="C56" s="2"/>
      <c r="D56" s="2"/>
      <c r="E56" s="2"/>
      <c r="F56" s="2"/>
      <c r="G56" s="2"/>
      <c r="H56" s="2"/>
    </row>
    <row r="57" spans="1:12" x14ac:dyDescent="0.4">
      <c r="A57" s="2"/>
      <c r="B57" s="2"/>
      <c r="C57" s="2"/>
      <c r="D57" s="2"/>
      <c r="E57" s="2"/>
      <c r="F57" s="2"/>
      <c r="G57" s="2"/>
      <c r="H57" s="2"/>
    </row>
    <row r="58" spans="1:12" x14ac:dyDescent="0.4">
      <c r="A58" s="2"/>
      <c r="B58" s="2"/>
      <c r="C58" s="2"/>
      <c r="D58" s="2"/>
      <c r="E58" s="2"/>
      <c r="F58" s="2"/>
      <c r="G58" s="2"/>
      <c r="H58" s="2"/>
    </row>
    <row r="59" spans="1:12" x14ac:dyDescent="0.4">
      <c r="A59" s="2"/>
      <c r="B59" s="2"/>
      <c r="C59" s="2"/>
      <c r="D59" s="2"/>
      <c r="E59" s="2"/>
      <c r="F59" s="2"/>
      <c r="G59" s="2"/>
      <c r="H59" s="2"/>
    </row>
    <row r="60" spans="1:12" x14ac:dyDescent="0.4">
      <c r="A60" s="2"/>
      <c r="B60" s="2"/>
      <c r="C60" s="2"/>
      <c r="D60" s="2"/>
      <c r="E60" s="2"/>
      <c r="F60" s="2"/>
      <c r="G60" s="2"/>
      <c r="H60" s="2"/>
    </row>
    <row r="61" spans="1:12" x14ac:dyDescent="0.4">
      <c r="A61" s="2"/>
      <c r="B61" s="2"/>
      <c r="C61" s="2"/>
      <c r="D61" s="2"/>
      <c r="E61" s="2"/>
      <c r="F61" s="2"/>
      <c r="G61" s="2"/>
      <c r="H61" s="2"/>
    </row>
    <row r="62" spans="1:12" x14ac:dyDescent="0.4">
      <c r="A62" s="2"/>
      <c r="B62" s="2"/>
      <c r="C62" s="2"/>
      <c r="D62" s="2"/>
      <c r="E62" s="2"/>
      <c r="F62" s="2"/>
      <c r="G62" s="2"/>
      <c r="H62" s="2"/>
    </row>
  </sheetData>
  <sheetProtection algorithmName="SHA-512" hashValue="ATHdhCGdVS29y1HszxCdeikYBVRRVywvC4QfvA51giYBKN+6ilhlxod4wHkrAPnvHcyPcE/qKXY2HSDaXCaB0Q==" saltValue="hku5BvdVnXa+gARQCOJTFA==" spinCount="100000" sheet="1" objects="1" scenarios="1"/>
  <mergeCells count="21">
    <mergeCell ref="B9:H10"/>
    <mergeCell ref="I9:L10"/>
    <mergeCell ref="D4:F6"/>
    <mergeCell ref="C4:C6"/>
    <mergeCell ref="B7:M7"/>
    <mergeCell ref="B8:M8"/>
    <mergeCell ref="L11:L13"/>
    <mergeCell ref="B54:H54"/>
    <mergeCell ref="B11:B13"/>
    <mergeCell ref="C11:C13"/>
    <mergeCell ref="D11:D13"/>
    <mergeCell ref="E11:E13"/>
    <mergeCell ref="F11:H12"/>
    <mergeCell ref="I11:K12"/>
    <mergeCell ref="C1:K3"/>
    <mergeCell ref="M4:M6"/>
    <mergeCell ref="G4:G6"/>
    <mergeCell ref="H4:I6"/>
    <mergeCell ref="J4:J6"/>
    <mergeCell ref="K4:L6"/>
    <mergeCell ref="L1:L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CD3B-4BBC-4E49-94A2-8A3014A26BC8}">
  <dimension ref="B2:J14"/>
  <sheetViews>
    <sheetView workbookViewId="0">
      <selection activeCell="G48" sqref="G48"/>
    </sheetView>
  </sheetViews>
  <sheetFormatPr defaultRowHeight="18.75" x14ac:dyDescent="0.4"/>
  <cols>
    <col min="2" max="2" width="26.25" bestFit="1" customWidth="1"/>
  </cols>
  <sheetData>
    <row r="2" spans="2:10" x14ac:dyDescent="0.4">
      <c r="B2" s="6"/>
      <c r="C2" s="7">
        <v>0</v>
      </c>
      <c r="D2" s="7">
        <v>1</v>
      </c>
      <c r="E2" s="7">
        <v>2</v>
      </c>
      <c r="F2" s="7">
        <v>3</v>
      </c>
      <c r="G2" s="7">
        <v>4</v>
      </c>
      <c r="H2" s="7">
        <v>5</v>
      </c>
      <c r="I2" s="7">
        <v>6</v>
      </c>
      <c r="J2" s="7">
        <v>7</v>
      </c>
    </row>
    <row r="3" spans="2:10" x14ac:dyDescent="0.4">
      <c r="B3" s="6" t="s">
        <v>15</v>
      </c>
      <c r="C3" s="6">
        <v>0</v>
      </c>
      <c r="D3" s="6">
        <v>0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6">
        <v>0</v>
      </c>
    </row>
    <row r="4" spans="2:10" x14ac:dyDescent="0.4">
      <c r="B4" s="6" t="s">
        <v>16</v>
      </c>
      <c r="C4" s="6">
        <v>300</v>
      </c>
      <c r="D4" s="6"/>
      <c r="E4" s="6"/>
      <c r="F4" s="6"/>
      <c r="G4" s="6"/>
      <c r="H4" s="6"/>
      <c r="I4" s="6"/>
      <c r="J4" s="6"/>
    </row>
    <row r="5" spans="2:10" x14ac:dyDescent="0.4">
      <c r="B5" s="6" t="s">
        <v>17</v>
      </c>
      <c r="C5" s="6"/>
      <c r="D5" s="6"/>
      <c r="E5" s="6"/>
      <c r="F5" s="6"/>
      <c r="G5" s="6"/>
      <c r="H5" s="6"/>
      <c r="I5" s="6"/>
      <c r="J5" s="6"/>
    </row>
    <row r="6" spans="2:10" x14ac:dyDescent="0.4">
      <c r="B6" s="6" t="s">
        <v>18</v>
      </c>
      <c r="C6" s="6"/>
      <c r="D6" s="6"/>
      <c r="E6" s="6"/>
      <c r="F6" s="6"/>
      <c r="G6" s="6"/>
      <c r="H6" s="6"/>
      <c r="I6" s="6"/>
      <c r="J6" s="6"/>
    </row>
    <row r="7" spans="2:10" x14ac:dyDescent="0.4">
      <c r="B7" s="6" t="s">
        <v>19</v>
      </c>
      <c r="C7" s="6"/>
      <c r="D7" s="6"/>
      <c r="E7" s="6"/>
      <c r="F7" s="6"/>
      <c r="G7" s="6"/>
      <c r="H7" s="6"/>
      <c r="I7" s="6"/>
      <c r="J7" s="6"/>
    </row>
    <row r="8" spans="2:10" x14ac:dyDescent="0.4">
      <c r="B8" s="6" t="s">
        <v>20</v>
      </c>
      <c r="C8" s="6"/>
      <c r="D8" s="6"/>
      <c r="E8" s="6"/>
      <c r="F8" s="6"/>
      <c r="G8" s="6"/>
      <c r="H8" s="6"/>
      <c r="I8" s="6"/>
      <c r="J8" s="6"/>
    </row>
    <row r="9" spans="2:10" x14ac:dyDescent="0.4">
      <c r="B9" s="6" t="s">
        <v>21</v>
      </c>
      <c r="C9" s="6"/>
      <c r="D9" s="6"/>
      <c r="E9" s="6"/>
      <c r="F9" s="6"/>
      <c r="G9" s="6"/>
      <c r="H9" s="6"/>
      <c r="I9" s="6"/>
      <c r="J9" s="6"/>
    </row>
    <row r="10" spans="2:10" x14ac:dyDescent="0.4">
      <c r="B10" s="6" t="s">
        <v>22</v>
      </c>
      <c r="C10" s="6"/>
      <c r="D10" s="6"/>
      <c r="E10" s="6"/>
      <c r="F10" s="6"/>
      <c r="G10" s="6"/>
      <c r="H10" s="6"/>
      <c r="I10" s="6"/>
      <c r="J10" s="6"/>
    </row>
    <row r="11" spans="2:10" x14ac:dyDescent="0.4">
      <c r="B11" s="6" t="s">
        <v>23</v>
      </c>
      <c r="C11" s="6"/>
      <c r="D11" s="6"/>
      <c r="E11" s="6"/>
      <c r="F11" s="6"/>
      <c r="G11" s="6"/>
      <c r="H11" s="6"/>
      <c r="I11" s="6"/>
      <c r="J11" s="6"/>
    </row>
    <row r="12" spans="2:10" x14ac:dyDescent="0.4">
      <c r="B12" s="6" t="s">
        <v>24</v>
      </c>
      <c r="C12" s="6"/>
      <c r="D12" s="6"/>
      <c r="E12" s="6"/>
      <c r="F12" s="6"/>
      <c r="G12" s="6"/>
      <c r="H12" s="6"/>
      <c r="I12" s="6"/>
      <c r="J12" s="6"/>
    </row>
    <row r="13" spans="2:10" x14ac:dyDescent="0.4">
      <c r="B13" s="6" t="s">
        <v>25</v>
      </c>
      <c r="C13" s="6"/>
      <c r="D13" s="6"/>
      <c r="E13" s="6"/>
      <c r="F13" s="6"/>
      <c r="G13" s="6"/>
      <c r="H13" s="6"/>
      <c r="I13" s="6"/>
      <c r="J13" s="6"/>
    </row>
    <row r="14" spans="2:10" x14ac:dyDescent="0.4">
      <c r="B14" s="6" t="s">
        <v>26</v>
      </c>
      <c r="C14" s="6"/>
      <c r="D14" s="6"/>
      <c r="E14" s="6"/>
      <c r="F14" s="6"/>
      <c r="G14" s="6"/>
      <c r="H14" s="6"/>
      <c r="I14" s="6"/>
      <c r="J14" s="6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利用者一覧表兼施設使用料確認表</vt:lpstr>
      <vt:lpstr>食事料金確認表</vt:lpstr>
      <vt:lpstr>Sheet2</vt:lpstr>
      <vt:lpstr>食事料金確認表!Print_Area</vt:lpstr>
      <vt:lpstr>利用者一覧表兼施設使用料確認表!Print_Area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ik.wakasa</dc:creator>
  <cp:lastModifiedBy>no.hanaoka</cp:lastModifiedBy>
  <cp:lastPrinted>2025-10-01T10:58:40Z</cp:lastPrinted>
  <dcterms:created xsi:type="dcterms:W3CDTF">2024-11-04T01:06:51Z</dcterms:created>
  <dcterms:modified xsi:type="dcterms:W3CDTF">2025-10-06T08:30:27Z</dcterms:modified>
</cp:coreProperties>
</file>